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 Construction" sheetId="1" state="visible" r:id="rId1"/>
    <sheet xmlns:r="http://schemas.openxmlformats.org/officeDocument/2006/relationships" name="Suivi Dépenses" sheetId="2" state="visible" r:id="rId2"/>
    <sheet xmlns:r="http://schemas.openxmlformats.org/officeDocument/2006/relationships" name="Informations Projet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&quot;%&quot;"/>
  </numFmts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b val="1"/>
    </font>
    <font>
      <b val="1"/>
      <color rgb="00FFFFFF"/>
      <sz val="11"/>
    </font>
    <font>
      <b val="1"/>
      <color rgb="001E3A8A"/>
      <sz val="12"/>
    </font>
    <font>
      <b val="1"/>
      <sz val="11"/>
    </font>
    <font>
      <b val="1"/>
      <color rgb="001E3A8A"/>
      <sz val="14"/>
    </font>
    <font>
      <sz val="10"/>
    </font>
  </fonts>
  <fills count="10">
    <fill>
      <patternFill/>
    </fill>
    <fill>
      <patternFill patternType="gray125"/>
    </fill>
    <fill>
      <patternFill patternType="solid">
        <fgColor rgb="00E5E7EB"/>
        <bgColor rgb="00E5E7EB"/>
      </patternFill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BFDBFE"/>
        <bgColor rgb="00BFDBFE"/>
      </patternFill>
    </fill>
    <fill>
      <patternFill patternType="solid">
        <fgColor rgb="00DBEAFE"/>
        <bgColor rgb="00DBEAFE"/>
      </patternFill>
    </fill>
    <fill>
      <patternFill patternType="solid">
        <fgColor rgb="0086EFAC"/>
        <bgColor rgb="0086EFAC"/>
      </patternFill>
    </fill>
    <fill>
      <patternFill patternType="solid">
        <fgColor rgb="00FED7AA"/>
        <bgColor rgb="00FED7AA"/>
      </patternFill>
    </fill>
    <fill>
      <patternFill patternType="solid">
        <fgColor rgb="00FCA5A5"/>
        <bgColor rgb="00FCA5A5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3" fillId="4" borderId="1" applyAlignment="1" pivotButton="0" quotePrefix="0" xfId="0">
      <alignment horizontal="center" vertical="center"/>
    </xf>
    <xf numFmtId="0" fontId="4" fillId="5" borderId="1" pivotButton="0" quotePrefix="0" xfId="0"/>
    <xf numFmtId="0" fontId="4" fillId="5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right" vertical="center"/>
    </xf>
    <xf numFmtId="0" fontId="0" fillId="0" borderId="1" pivotButton="0" quotePrefix="0" xfId="0"/>
    <xf numFmtId="0" fontId="0" fillId="0" borderId="1" applyAlignment="1" pivotButton="0" quotePrefix="0" xfId="0">
      <alignment horizontal="right" vertical="center"/>
    </xf>
    <xf numFmtId="4" fontId="0" fillId="0" borderId="1" applyAlignment="1" pivotButton="0" quotePrefix="0" xfId="0">
      <alignment horizontal="right" vertical="center"/>
    </xf>
    <xf numFmtId="4" fontId="0" fillId="3" borderId="1" applyAlignment="1" pivotButton="0" quotePrefix="0" xfId="0">
      <alignment horizontal="right" vertical="center"/>
    </xf>
    <xf numFmtId="164" fontId="0" fillId="0" borderId="1" pivotButton="0" quotePrefix="0" xfId="0"/>
    <xf numFmtId="0" fontId="0" fillId="3" borderId="1" applyAlignment="1" pivotButton="0" quotePrefix="0" xfId="0">
      <alignment horizontal="right" vertical="center"/>
    </xf>
    <xf numFmtId="0" fontId="5" fillId="6" borderId="1" pivotButton="0" quotePrefix="0" xfId="0"/>
    <xf numFmtId="4" fontId="5" fillId="6" borderId="1" pivotButton="0" quotePrefix="0" xfId="0"/>
    <xf numFmtId="164" fontId="5" fillId="6" borderId="1" pivotButton="0" quotePrefix="0" xfId="0"/>
    <xf numFmtId="0" fontId="0" fillId="7" borderId="1" pivotButton="0" quotePrefix="0" xfId="0"/>
    <xf numFmtId="0" fontId="0" fillId="8" borderId="1" pivotButton="0" quotePrefix="0" xfId="0"/>
    <xf numFmtId="0" fontId="0" fillId="9" borderId="1" pivotButton="0" quotePrefix="0" xfId="0"/>
    <xf numFmtId="0" fontId="0" fillId="3" borderId="1" pivotButton="0" quotePrefix="0" xfId="0"/>
    <xf numFmtId="0" fontId="1" fillId="0" borderId="0" pivotButton="0" quotePrefix="0" xfId="0"/>
    <xf numFmtId="0" fontId="2" fillId="2" borderId="0" pivotButton="0" quotePrefix="0" xfId="0"/>
    <xf numFmtId="0" fontId="0" fillId="3" borderId="0" pivotButton="0" quotePrefix="0" xfId="0"/>
    <xf numFmtId="0" fontId="6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7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7"/>
  <sheetViews>
    <sheetView workbookViewId="0">
      <selection activeCell="A1" sqref="A1"/>
    </sheetView>
  </sheetViews>
  <sheetFormatPr baseColWidth="8" defaultRowHeight="15"/>
  <cols>
    <col width="28" customWidth="1" min="1" max="1"/>
    <col width="35" customWidth="1" min="2" max="2"/>
    <col width="10" customWidth="1" min="3" max="3"/>
    <col width="10" customWidth="1" min="4" max="4"/>
    <col width="16" customWidth="1" min="5" max="5"/>
    <col width="18" customWidth="1" min="6" max="6"/>
    <col width="18" customWidth="1" min="7" max="7"/>
    <col width="14" customWidth="1" min="8" max="8"/>
    <col width="12" customWidth="1" min="9" max="9"/>
  </cols>
  <sheetData>
    <row r="1">
      <c r="A1" s="1" t="inlineStr">
        <is>
          <t>Poste de dépense</t>
        </is>
      </c>
      <c r="B1" s="1" t="inlineStr">
        <is>
          <t>Description</t>
        </is>
      </c>
      <c r="C1" s="1" t="inlineStr">
        <is>
          <t>Quantité</t>
        </is>
      </c>
      <c r="D1" s="1" t="inlineStr">
        <is>
          <t>Unité</t>
        </is>
      </c>
      <c r="E1" s="1" t="inlineStr">
        <is>
          <t>Prix unitaire (€)</t>
        </is>
      </c>
      <c r="F1" s="1" t="inlineStr">
        <is>
          <t>Montant prévu (€)</t>
        </is>
      </c>
      <c r="G1" s="1" t="inlineStr">
        <is>
          <t>Montant réel (€)</t>
        </is>
      </c>
      <c r="H1" s="1" t="inlineStr">
        <is>
          <t>Écart (€)</t>
        </is>
      </c>
      <c r="I1" s="1" t="inlineStr">
        <is>
          <t>% Écart</t>
        </is>
      </c>
    </row>
    <row r="2">
      <c r="A2" s="2" t="inlineStr">
        <is>
          <t>GROS ŒUVRE</t>
        </is>
      </c>
      <c r="B2" s="2" t="inlineStr"/>
      <c r="C2" s="3" t="inlineStr"/>
      <c r="D2" s="2" t="inlineStr"/>
      <c r="E2" s="3" t="inlineStr"/>
      <c r="F2" s="3" t="inlineStr"/>
      <c r="G2" s="4" t="inlineStr"/>
      <c r="H2" s="3" t="inlineStr"/>
      <c r="I2" s="2" t="inlineStr"/>
    </row>
    <row r="3">
      <c r="A3" s="5" t="inlineStr">
        <is>
          <t>Terrassement</t>
        </is>
      </c>
      <c r="B3" s="5" t="inlineStr">
        <is>
          <t>Fouilles et évacuation terres</t>
        </is>
      </c>
      <c r="C3" s="6" t="n">
        <v>150</v>
      </c>
      <c r="D3" s="5" t="inlineStr">
        <is>
          <t>m³</t>
        </is>
      </c>
      <c r="E3" s="6" t="n">
        <v>35</v>
      </c>
      <c r="F3" s="7">
        <f>C3*E3</f>
        <v/>
      </c>
      <c r="G3" s="8" t="n">
        <v>5400</v>
      </c>
      <c r="H3" s="7">
        <f>G3-F3</f>
        <v/>
      </c>
      <c r="I3" s="9">
        <f>IF(F3=0,0,H3/F3*100)</f>
        <v/>
      </c>
    </row>
    <row r="4">
      <c r="A4" s="5" t="inlineStr">
        <is>
          <t>Fondations</t>
        </is>
      </c>
      <c r="B4" s="5" t="inlineStr">
        <is>
          <t>Semelles et longrines béton armé</t>
        </is>
      </c>
      <c r="C4" s="6" t="n">
        <v>45</v>
      </c>
      <c r="D4" s="5" t="inlineStr">
        <is>
          <t>m³</t>
        </is>
      </c>
      <c r="E4" s="6" t="n">
        <v>180</v>
      </c>
      <c r="F4" s="7">
        <f>C4*E4</f>
        <v/>
      </c>
      <c r="G4" s="8" t="n">
        <v>8200</v>
      </c>
      <c r="H4" s="7">
        <f>G4-F4</f>
        <v/>
      </c>
      <c r="I4" s="9">
        <f>IF(F4=0,0,H4/F4*100)</f>
        <v/>
      </c>
    </row>
    <row r="5">
      <c r="A5" s="5" t="inlineStr">
        <is>
          <t>Maçonnerie</t>
        </is>
      </c>
      <c r="B5" s="5" t="inlineStr">
        <is>
          <t>Murs parpaings 20cm</t>
        </is>
      </c>
      <c r="C5" s="6" t="n">
        <v>280</v>
      </c>
      <c r="D5" s="5" t="inlineStr">
        <is>
          <t>m²</t>
        </is>
      </c>
      <c r="E5" s="6" t="n">
        <v>85</v>
      </c>
      <c r="F5" s="7">
        <f>C5*E5</f>
        <v/>
      </c>
      <c r="G5" s="8" t="n">
        <v>24300</v>
      </c>
      <c r="H5" s="7">
        <f>G5-F5</f>
        <v/>
      </c>
      <c r="I5" s="9">
        <f>IF(F5=0,0,H5/F5*100)</f>
        <v/>
      </c>
    </row>
    <row r="6">
      <c r="A6" s="5" t="inlineStr">
        <is>
          <t>Dalle béton</t>
        </is>
      </c>
      <c r="B6" s="5" t="inlineStr">
        <is>
          <t>Dalle rez-de-chaussée + hérisson</t>
        </is>
      </c>
      <c r="C6" s="6" t="n">
        <v>150</v>
      </c>
      <c r="D6" s="5" t="inlineStr">
        <is>
          <t>m²</t>
        </is>
      </c>
      <c r="E6" s="6" t="n">
        <v>95</v>
      </c>
      <c r="F6" s="7">
        <f>C6*E6</f>
        <v/>
      </c>
      <c r="G6" s="8" t="n">
        <v>14500</v>
      </c>
      <c r="H6" s="7">
        <f>G6-F6</f>
        <v/>
      </c>
      <c r="I6" s="9">
        <f>IF(F6=0,0,H6/F6*100)</f>
        <v/>
      </c>
    </row>
    <row r="7">
      <c r="A7" s="5" t="inlineStr">
        <is>
          <t>Charpente</t>
        </is>
      </c>
      <c r="B7" s="5" t="inlineStr">
        <is>
          <t>Charpente traditionnelle + couverture</t>
        </is>
      </c>
      <c r="C7" s="6" t="n">
        <v>150</v>
      </c>
      <c r="D7" s="5" t="inlineStr">
        <is>
          <t>m²</t>
        </is>
      </c>
      <c r="E7" s="6" t="n">
        <v>145</v>
      </c>
      <c r="F7" s="7">
        <f>C7*E7</f>
        <v/>
      </c>
      <c r="G7" s="8" t="n">
        <v>21900</v>
      </c>
      <c r="H7" s="7">
        <f>G7-F7</f>
        <v/>
      </c>
      <c r="I7" s="9">
        <f>IF(F7=0,0,H7/F7*100)</f>
        <v/>
      </c>
    </row>
    <row r="8">
      <c r="A8" s="5" t="inlineStr"/>
      <c r="B8" s="5" t="inlineStr"/>
      <c r="C8" s="6" t="inlineStr"/>
      <c r="D8" s="5" t="inlineStr"/>
      <c r="E8" s="6" t="inlineStr"/>
      <c r="F8" s="6" t="inlineStr"/>
      <c r="G8" s="10" t="inlineStr"/>
      <c r="H8" s="6" t="inlineStr"/>
      <c r="I8" s="5" t="inlineStr"/>
    </row>
    <row r="9">
      <c r="A9" s="2" t="inlineStr">
        <is>
          <t>SECOND ŒUVRE</t>
        </is>
      </c>
      <c r="B9" s="2" t="inlineStr"/>
      <c r="C9" s="3" t="inlineStr"/>
      <c r="D9" s="2" t="inlineStr"/>
      <c r="E9" s="3" t="inlineStr"/>
      <c r="F9" s="3" t="inlineStr"/>
      <c r="G9" s="4" t="inlineStr"/>
      <c r="H9" s="3" t="inlineStr"/>
      <c r="I9" s="2" t="inlineStr"/>
    </row>
    <row r="10">
      <c r="A10" s="5" t="inlineStr">
        <is>
          <t>Menuiseries extérieures</t>
        </is>
      </c>
      <c r="B10" s="5" t="inlineStr">
        <is>
          <t>Fenêtres PVC double vitrage</t>
        </is>
      </c>
      <c r="C10" s="6" t="n">
        <v>12</v>
      </c>
      <c r="D10" s="5" t="inlineStr">
        <is>
          <t>unité</t>
        </is>
      </c>
      <c r="E10" s="6" t="n">
        <v>850</v>
      </c>
      <c r="F10" s="7">
        <f>C10*E10</f>
        <v/>
      </c>
      <c r="G10" s="8" t="n">
        <v>10500</v>
      </c>
      <c r="H10" s="7">
        <f>G10-F10</f>
        <v/>
      </c>
      <c r="I10" s="9">
        <f>IF(F10=0,0,H10/F10*100)</f>
        <v/>
      </c>
    </row>
    <row r="11">
      <c r="A11" s="5" t="inlineStr">
        <is>
          <t>Porte d'entrée</t>
        </is>
      </c>
      <c r="B11" s="5" t="inlineStr">
        <is>
          <t>Porte blindée avec vitrage</t>
        </is>
      </c>
      <c r="C11" s="6" t="n">
        <v>1</v>
      </c>
      <c r="D11" s="5" t="inlineStr">
        <is>
          <t>unité</t>
        </is>
      </c>
      <c r="E11" s="6" t="n">
        <v>2800</v>
      </c>
      <c r="F11" s="7">
        <f>C11*E11</f>
        <v/>
      </c>
      <c r="G11" s="8" t="n">
        <v>2900</v>
      </c>
      <c r="H11" s="7">
        <f>G11-F11</f>
        <v/>
      </c>
      <c r="I11" s="9">
        <f>IF(F11=0,0,H11/F11*100)</f>
        <v/>
      </c>
    </row>
    <row r="12">
      <c r="A12" s="5" t="inlineStr">
        <is>
          <t>Isolation</t>
        </is>
      </c>
      <c r="B12" s="5" t="inlineStr">
        <is>
          <t>Isolation murs et combles laine minérale</t>
        </is>
      </c>
      <c r="C12" s="6" t="n">
        <v>230</v>
      </c>
      <c r="D12" s="5" t="inlineStr">
        <is>
          <t>m²</t>
        </is>
      </c>
      <c r="E12" s="6" t="n">
        <v>45</v>
      </c>
      <c r="F12" s="7">
        <f>C12*E12</f>
        <v/>
      </c>
      <c r="G12" s="8" t="n">
        <v>10800</v>
      </c>
      <c r="H12" s="7">
        <f>G12-F12</f>
        <v/>
      </c>
      <c r="I12" s="9">
        <f>IF(F12=0,0,H12/F12*100)</f>
        <v/>
      </c>
    </row>
    <row r="13">
      <c r="A13" s="5" t="inlineStr">
        <is>
          <t>Plâtrerie</t>
        </is>
      </c>
      <c r="B13" s="5" t="inlineStr">
        <is>
          <t>Doublage + plafonds BA13</t>
        </is>
      </c>
      <c r="C13" s="6" t="n">
        <v>320</v>
      </c>
      <c r="D13" s="5" t="inlineStr">
        <is>
          <t>m²</t>
        </is>
      </c>
      <c r="E13" s="6" t="n">
        <v>38</v>
      </c>
      <c r="F13" s="7">
        <f>C13*E13</f>
        <v/>
      </c>
      <c r="G13" s="8" t="n">
        <v>12400</v>
      </c>
      <c r="H13" s="7">
        <f>G13-F13</f>
        <v/>
      </c>
      <c r="I13" s="9">
        <f>IF(F13=0,0,H13/F13*100)</f>
        <v/>
      </c>
    </row>
    <row r="14">
      <c r="A14" s="5" t="inlineStr">
        <is>
          <t>Électricité</t>
        </is>
      </c>
      <c r="B14" s="5" t="inlineStr">
        <is>
          <t>Installation complète tableau + prises</t>
        </is>
      </c>
      <c r="C14" s="6" t="n">
        <v>1</v>
      </c>
      <c r="D14" s="5" t="inlineStr">
        <is>
          <t>forfait</t>
        </is>
      </c>
      <c r="E14" s="6" t="n">
        <v>12500</v>
      </c>
      <c r="F14" s="7">
        <f>C14*E14</f>
        <v/>
      </c>
      <c r="G14" s="8" t="n">
        <v>12800</v>
      </c>
      <c r="H14" s="7">
        <f>G14-F14</f>
        <v/>
      </c>
      <c r="I14" s="9">
        <f>IF(F14=0,0,H14/F14*100)</f>
        <v/>
      </c>
    </row>
    <row r="15">
      <c r="A15" s="5" t="inlineStr">
        <is>
          <t>Plomberie</t>
        </is>
      </c>
      <c r="B15" s="5" t="inlineStr">
        <is>
          <t>Réseau complet eau + évacuations</t>
        </is>
      </c>
      <c r="C15" s="6" t="n">
        <v>1</v>
      </c>
      <c r="D15" s="5" t="inlineStr">
        <is>
          <t>forfait</t>
        </is>
      </c>
      <c r="E15" s="6" t="n">
        <v>9800</v>
      </c>
      <c r="F15" s="7">
        <f>C15*E15</f>
        <v/>
      </c>
      <c r="G15" s="8" t="n">
        <v>10200</v>
      </c>
      <c r="H15" s="7">
        <f>G15-F15</f>
        <v/>
      </c>
      <c r="I15" s="9">
        <f>IF(F15=0,0,H15/F15*100)</f>
        <v/>
      </c>
    </row>
    <row r="16">
      <c r="A16" s="5" t="inlineStr">
        <is>
          <t>Chauffage</t>
        </is>
      </c>
      <c r="B16" s="5" t="inlineStr">
        <is>
          <t>Pompe à chaleur air/eau</t>
        </is>
      </c>
      <c r="C16" s="6" t="n">
        <v>1</v>
      </c>
      <c r="D16" s="5" t="inlineStr">
        <is>
          <t>forfait</t>
        </is>
      </c>
      <c r="E16" s="6" t="n">
        <v>15000</v>
      </c>
      <c r="F16" s="7">
        <f>C16*E16</f>
        <v/>
      </c>
      <c r="G16" s="8" t="n">
        <v>15500</v>
      </c>
      <c r="H16" s="7">
        <f>G16-F16</f>
        <v/>
      </c>
      <c r="I16" s="9">
        <f>IF(F16=0,0,H16/F16*100)</f>
        <v/>
      </c>
    </row>
    <row r="17">
      <c r="A17" s="5" t="inlineStr">
        <is>
          <t>Sanitaires</t>
        </is>
      </c>
      <c r="B17" s="5" t="inlineStr">
        <is>
          <t>WC, lavabos, douches complètes</t>
        </is>
      </c>
      <c r="C17" s="6" t="n">
        <v>1</v>
      </c>
      <c r="D17" s="5" t="inlineStr">
        <is>
          <t>forfait</t>
        </is>
      </c>
      <c r="E17" s="6" t="n">
        <v>4500</v>
      </c>
      <c r="F17" s="7">
        <f>C17*E17</f>
        <v/>
      </c>
      <c r="G17" s="8" t="n">
        <v>4750</v>
      </c>
      <c r="H17" s="7">
        <f>G17-F17</f>
        <v/>
      </c>
      <c r="I17" s="9">
        <f>IF(F17=0,0,H17/F17*100)</f>
        <v/>
      </c>
    </row>
    <row r="18">
      <c r="A18" s="5" t="inlineStr"/>
      <c r="B18" s="5" t="inlineStr"/>
      <c r="C18" s="6" t="inlineStr"/>
      <c r="D18" s="5" t="inlineStr"/>
      <c r="E18" s="6" t="inlineStr"/>
      <c r="F18" s="6" t="inlineStr"/>
      <c r="G18" s="10" t="inlineStr"/>
      <c r="H18" s="6" t="inlineStr"/>
      <c r="I18" s="5" t="inlineStr"/>
    </row>
    <row r="19">
      <c r="A19" s="2" t="inlineStr">
        <is>
          <t>FINITIONS</t>
        </is>
      </c>
      <c r="B19" s="2" t="inlineStr"/>
      <c r="C19" s="3" t="inlineStr"/>
      <c r="D19" s="2" t="inlineStr"/>
      <c r="E19" s="3" t="inlineStr"/>
      <c r="F19" s="3" t="inlineStr"/>
      <c r="G19" s="4" t="inlineStr"/>
      <c r="H19" s="3" t="inlineStr"/>
      <c r="I19" s="2" t="inlineStr"/>
    </row>
    <row r="20">
      <c r="A20" s="5" t="inlineStr">
        <is>
          <t>Carrelage</t>
        </is>
      </c>
      <c r="B20" s="5" t="inlineStr">
        <is>
          <t>Carrelage sol cuisine + SDB</t>
        </is>
      </c>
      <c r="C20" s="6" t="n">
        <v>55</v>
      </c>
      <c r="D20" s="5" t="inlineStr">
        <is>
          <t>m²</t>
        </is>
      </c>
      <c r="E20" s="6" t="n">
        <v>65</v>
      </c>
      <c r="F20" s="7">
        <f>C20*E20</f>
        <v/>
      </c>
      <c r="G20" s="8" t="n">
        <v>3700</v>
      </c>
      <c r="H20" s="7">
        <f>G20-F20</f>
        <v/>
      </c>
      <c r="I20" s="9">
        <f>IF(F20=0,0,H20/F20*100)</f>
        <v/>
      </c>
    </row>
    <row r="21">
      <c r="A21" s="5" t="inlineStr">
        <is>
          <t>Parquet</t>
        </is>
      </c>
      <c r="B21" s="5" t="inlineStr">
        <is>
          <t>Parquet flottant chambres + séjour</t>
        </is>
      </c>
      <c r="C21" s="6" t="n">
        <v>95</v>
      </c>
      <c r="D21" s="5" t="inlineStr">
        <is>
          <t>m²</t>
        </is>
      </c>
      <c r="E21" s="6" t="n">
        <v>48</v>
      </c>
      <c r="F21" s="7">
        <f>C21*E21</f>
        <v/>
      </c>
      <c r="G21" s="8" t="n">
        <v>4680</v>
      </c>
      <c r="H21" s="7">
        <f>G21-F21</f>
        <v/>
      </c>
      <c r="I21" s="9">
        <f>IF(F21=0,0,H21/F21*100)</f>
        <v/>
      </c>
    </row>
    <row r="22">
      <c r="A22" s="5" t="inlineStr">
        <is>
          <t>Peinture</t>
        </is>
      </c>
      <c r="B22" s="5" t="inlineStr">
        <is>
          <t>Peinture tous murs et plafonds</t>
        </is>
      </c>
      <c r="C22" s="6" t="n">
        <v>320</v>
      </c>
      <c r="D22" s="5" t="inlineStr">
        <is>
          <t>m²</t>
        </is>
      </c>
      <c r="E22" s="6" t="n">
        <v>18</v>
      </c>
      <c r="F22" s="7">
        <f>C22*E22</f>
        <v/>
      </c>
      <c r="G22" s="8" t="n">
        <v>5900</v>
      </c>
      <c r="H22" s="7">
        <f>G22-F22</f>
        <v/>
      </c>
      <c r="I22" s="9">
        <f>IF(F22=0,0,H22/F22*100)</f>
        <v/>
      </c>
    </row>
    <row r="23">
      <c r="A23" s="5" t="inlineStr">
        <is>
          <t>Cuisine équipée</t>
        </is>
      </c>
      <c r="B23" s="5" t="inlineStr">
        <is>
          <t>Cuisine complète milieu de gamme</t>
        </is>
      </c>
      <c r="C23" s="6" t="n">
        <v>1</v>
      </c>
      <c r="D23" s="5" t="inlineStr">
        <is>
          <t>forfait</t>
        </is>
      </c>
      <c r="E23" s="6" t="n">
        <v>8500</v>
      </c>
      <c r="F23" s="7">
        <f>C23*E23</f>
        <v/>
      </c>
      <c r="G23" s="8" t="n">
        <v>8800</v>
      </c>
      <c r="H23" s="7">
        <f>G23-F23</f>
        <v/>
      </c>
      <c r="I23" s="9">
        <f>IF(F23=0,0,H23/F23*100)</f>
        <v/>
      </c>
    </row>
    <row r="24">
      <c r="A24" s="5" t="inlineStr">
        <is>
          <t>Placards</t>
        </is>
      </c>
      <c r="B24" s="5" t="inlineStr">
        <is>
          <t>Placards sur mesure chambres</t>
        </is>
      </c>
      <c r="C24" s="6" t="n">
        <v>12</v>
      </c>
      <c r="D24" s="5" t="inlineStr">
        <is>
          <t>ml</t>
        </is>
      </c>
      <c r="E24" s="6" t="n">
        <v>420</v>
      </c>
      <c r="F24" s="7">
        <f>C24*E24</f>
        <v/>
      </c>
      <c r="G24" s="8" t="n">
        <v>5200</v>
      </c>
      <c r="H24" s="7">
        <f>G24-F24</f>
        <v/>
      </c>
      <c r="I24" s="9">
        <f>IF(F24=0,0,H24/F24*100)</f>
        <v/>
      </c>
    </row>
    <row r="25">
      <c r="A25" s="5" t="inlineStr"/>
      <c r="B25" s="5" t="inlineStr"/>
      <c r="C25" s="6" t="inlineStr"/>
      <c r="D25" s="5" t="inlineStr"/>
      <c r="E25" s="6" t="inlineStr"/>
      <c r="F25" s="6" t="inlineStr"/>
      <c r="G25" s="10" t="inlineStr"/>
      <c r="H25" s="6" t="inlineStr"/>
      <c r="I25" s="5" t="inlineStr"/>
    </row>
    <row r="26">
      <c r="A26" s="2" t="inlineStr">
        <is>
          <t>EXTÉRIEURS</t>
        </is>
      </c>
      <c r="B26" s="2" t="inlineStr"/>
      <c r="C26" s="3" t="inlineStr"/>
      <c r="D26" s="2" t="inlineStr"/>
      <c r="E26" s="3" t="inlineStr"/>
      <c r="F26" s="3" t="inlineStr"/>
      <c r="G26" s="4" t="inlineStr"/>
      <c r="H26" s="3" t="inlineStr"/>
      <c r="I26" s="2" t="inlineStr"/>
    </row>
    <row r="27">
      <c r="A27" s="5" t="inlineStr">
        <is>
          <t>Clôture</t>
        </is>
      </c>
      <c r="B27" s="5" t="inlineStr">
        <is>
          <t>Clôture rigide avec portail</t>
        </is>
      </c>
      <c r="C27" s="6" t="n">
        <v>45</v>
      </c>
      <c r="D27" s="5" t="inlineStr">
        <is>
          <t>ml</t>
        </is>
      </c>
      <c r="E27" s="6" t="n">
        <v>125</v>
      </c>
      <c r="F27" s="7">
        <f>C27*E27</f>
        <v/>
      </c>
      <c r="G27" s="8" t="n">
        <v>5800</v>
      </c>
      <c r="H27" s="7">
        <f>G27-F27</f>
        <v/>
      </c>
      <c r="I27" s="9">
        <f>IF(F27=0,0,H27/F27*100)</f>
        <v/>
      </c>
    </row>
    <row r="28">
      <c r="A28" s="5" t="inlineStr">
        <is>
          <t>Terrasse</t>
        </is>
      </c>
      <c r="B28" s="5" t="inlineStr">
        <is>
          <t>Terrasse bois composite</t>
        </is>
      </c>
      <c r="C28" s="6" t="n">
        <v>30</v>
      </c>
      <c r="D28" s="5" t="inlineStr">
        <is>
          <t>m²</t>
        </is>
      </c>
      <c r="E28" s="6" t="n">
        <v>95</v>
      </c>
      <c r="F28" s="7">
        <f>C28*E28</f>
        <v/>
      </c>
      <c r="G28" s="8" t="n">
        <v>2950</v>
      </c>
      <c r="H28" s="7">
        <f>G28-F28</f>
        <v/>
      </c>
      <c r="I28" s="9">
        <f>IF(F28=0,0,H28/F28*100)</f>
        <v/>
      </c>
    </row>
    <row r="29">
      <c r="A29" s="5" t="inlineStr">
        <is>
          <t>Allée</t>
        </is>
      </c>
      <c r="B29" s="5" t="inlineStr">
        <is>
          <t>Allée gravillonnée stabilisée</t>
        </is>
      </c>
      <c r="C29" s="6" t="n">
        <v>25</v>
      </c>
      <c r="D29" s="5" t="inlineStr">
        <is>
          <t>m²</t>
        </is>
      </c>
      <c r="E29" s="6" t="n">
        <v>55</v>
      </c>
      <c r="F29" s="7">
        <f>C29*E29</f>
        <v/>
      </c>
      <c r="G29" s="8" t="n">
        <v>1450</v>
      </c>
      <c r="H29" s="7">
        <f>G29-F29</f>
        <v/>
      </c>
      <c r="I29" s="9">
        <f>IF(F29=0,0,H29/F29*100)</f>
        <v/>
      </c>
    </row>
    <row r="30">
      <c r="A30" s="5" t="inlineStr">
        <is>
          <t>Aménagements paysagers</t>
        </is>
      </c>
      <c r="B30" s="5" t="inlineStr">
        <is>
          <t>Pelouse + plantations</t>
        </is>
      </c>
      <c r="C30" s="6" t="n">
        <v>1</v>
      </c>
      <c r="D30" s="5" t="inlineStr">
        <is>
          <t>forfait</t>
        </is>
      </c>
      <c r="E30" s="6" t="n">
        <v>3500</v>
      </c>
      <c r="F30" s="7">
        <f>C30*E30</f>
        <v/>
      </c>
      <c r="G30" s="8" t="n">
        <v>3800</v>
      </c>
      <c r="H30" s="7">
        <f>G30-F30</f>
        <v/>
      </c>
      <c r="I30" s="9">
        <f>IF(F30=0,0,H30/F30*100)</f>
        <v/>
      </c>
    </row>
    <row r="31">
      <c r="A31" s="5" t="inlineStr"/>
      <c r="B31" s="5" t="inlineStr"/>
      <c r="C31" s="6" t="inlineStr"/>
      <c r="D31" s="5" t="inlineStr"/>
      <c r="E31" s="6" t="inlineStr"/>
      <c r="F31" s="6" t="inlineStr"/>
      <c r="G31" s="10" t="inlineStr"/>
      <c r="H31" s="6" t="inlineStr"/>
      <c r="I31" s="5" t="inlineStr"/>
    </row>
    <row r="32">
      <c r="A32" s="2" t="inlineStr">
        <is>
          <t>DIVERS</t>
        </is>
      </c>
      <c r="B32" s="2" t="inlineStr"/>
      <c r="C32" s="3" t="inlineStr"/>
      <c r="D32" s="2" t="inlineStr"/>
      <c r="E32" s="3" t="inlineStr"/>
      <c r="F32" s="3" t="inlineStr"/>
      <c r="G32" s="4" t="inlineStr"/>
      <c r="H32" s="3" t="inlineStr"/>
      <c r="I32" s="2" t="inlineStr"/>
    </row>
    <row r="33">
      <c r="A33" s="5" t="inlineStr">
        <is>
          <t>Assurance dommages-ouvrage</t>
        </is>
      </c>
      <c r="B33" s="5" t="inlineStr">
        <is>
          <t>Assurance obligatoire</t>
        </is>
      </c>
      <c r="C33" s="6" t="n">
        <v>1</v>
      </c>
      <c r="D33" s="5" t="inlineStr">
        <is>
          <t>forfait</t>
        </is>
      </c>
      <c r="E33" s="6" t="n">
        <v>5600</v>
      </c>
      <c r="F33" s="7">
        <f>C33*E33</f>
        <v/>
      </c>
      <c r="G33" s="8" t="n">
        <v>5600</v>
      </c>
      <c r="H33" s="7">
        <f>G33-F33</f>
        <v/>
      </c>
      <c r="I33" s="9">
        <f>IF(F33=0,0,H33/F33*100)</f>
        <v/>
      </c>
    </row>
    <row r="34">
      <c r="A34" s="5" t="inlineStr">
        <is>
          <t>Honoraires architecte</t>
        </is>
      </c>
      <c r="B34" s="5" t="inlineStr">
        <is>
          <t>8% du coût construction</t>
        </is>
      </c>
      <c r="C34" s="6" t="n">
        <v>1</v>
      </c>
      <c r="D34" s="5" t="inlineStr">
        <is>
          <t>forfait</t>
        </is>
      </c>
      <c r="E34" s="6" t="n">
        <v>18000</v>
      </c>
      <c r="F34" s="7">
        <f>C34*E34</f>
        <v/>
      </c>
      <c r="G34" s="8" t="n">
        <v>18000</v>
      </c>
      <c r="H34" s="7">
        <f>G34-F34</f>
        <v/>
      </c>
      <c r="I34" s="9">
        <f>IF(F34=0,0,H34/F34*100)</f>
        <v/>
      </c>
    </row>
    <row r="35">
      <c r="A35" s="5" t="inlineStr">
        <is>
          <t>Raccordements</t>
        </is>
      </c>
      <c r="B35" s="5" t="inlineStr">
        <is>
          <t>Eau, électricité, assainissement</t>
        </is>
      </c>
      <c r="C35" s="6" t="n">
        <v>1</v>
      </c>
      <c r="D35" s="5" t="inlineStr">
        <is>
          <t>forfait</t>
        </is>
      </c>
      <c r="E35" s="6" t="n">
        <v>6500</v>
      </c>
      <c r="F35" s="7">
        <f>C35*E35</f>
        <v/>
      </c>
      <c r="G35" s="8" t="n">
        <v>6800</v>
      </c>
      <c r="H35" s="7">
        <f>G35-F35</f>
        <v/>
      </c>
      <c r="I35" s="9">
        <f>IF(F35=0,0,H35/F35*100)</f>
        <v/>
      </c>
    </row>
    <row r="36">
      <c r="A36" s="5" t="inlineStr">
        <is>
          <t>Imprévus</t>
        </is>
      </c>
      <c r="B36" s="5" t="inlineStr">
        <is>
          <t>Marge de sécurité 5%</t>
        </is>
      </c>
      <c r="C36" s="6" t="n">
        <v>1</v>
      </c>
      <c r="D36" s="5" t="inlineStr">
        <is>
          <t>forfait</t>
        </is>
      </c>
      <c r="E36" s="6" t="n">
        <v>12000</v>
      </c>
      <c r="F36" s="7">
        <f>C36*E36</f>
        <v/>
      </c>
      <c r="G36" s="8" t="n">
        <v>8500</v>
      </c>
      <c r="H36" s="7">
        <f>G36-F36</f>
        <v/>
      </c>
      <c r="I36" s="9">
        <f>IF(F36=0,0,H36/F36*100)</f>
        <v/>
      </c>
    </row>
    <row r="37">
      <c r="A37" s="11" t="inlineStr">
        <is>
          <t>TOTAL GÉNÉRAL</t>
        </is>
      </c>
      <c r="B37" s="11" t="n"/>
      <c r="C37" s="11" t="n"/>
      <c r="D37" s="11" t="n"/>
      <c r="E37" s="11" t="n"/>
      <c r="F37" s="12">
        <f>SUM(F2:F36)</f>
        <v/>
      </c>
      <c r="G37" s="12">
        <f>SUM(G2:G36)</f>
        <v/>
      </c>
      <c r="H37" s="12">
        <f>G37-F37</f>
        <v/>
      </c>
      <c r="I37" s="13">
        <f>IF(F37=0,0,H37/F37*100)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0"/>
  <sheetViews>
    <sheetView workbookViewId="0">
      <selection activeCell="A1" sqref="A1"/>
    </sheetView>
  </sheetViews>
  <sheetFormatPr baseColWidth="8" defaultRowHeight="15"/>
  <cols>
    <col width="12" customWidth="1" min="1" max="1"/>
    <col width="28" customWidth="1" min="2" max="2"/>
    <col width="22" customWidth="1" min="3" max="3"/>
    <col width="14" customWidth="1" min="4" max="4"/>
    <col width="15" customWidth="1" min="5" max="5"/>
    <col width="12" customWidth="1" min="6" max="6"/>
    <col width="16" customWidth="1" min="7" max="7"/>
    <col width="16" customWidth="1" min="8" max="8"/>
    <col width="12" customWidth="1" min="9" max="9"/>
    <col width="30" customWidth="1" min="10" max="10"/>
  </cols>
  <sheetData>
    <row r="1">
      <c r="A1" s="1" t="inlineStr">
        <is>
          <t>Date</t>
        </is>
      </c>
      <c r="B1" s="1" t="inlineStr">
        <is>
          <t>Fournisseur/Entreprise</t>
        </is>
      </c>
      <c r="C1" s="1" t="inlineStr">
        <is>
          <t>Poste concerné</t>
        </is>
      </c>
      <c r="D1" s="1" t="inlineStr">
        <is>
          <t>N° Facture</t>
        </is>
      </c>
      <c r="E1" s="1" t="inlineStr">
        <is>
          <t>Montant HT (€)</t>
        </is>
      </c>
      <c r="F1" s="1" t="inlineStr">
        <is>
          <t>TVA (€)</t>
        </is>
      </c>
      <c r="G1" s="1" t="inlineStr">
        <is>
          <t>Montant TTC (€)</t>
        </is>
      </c>
      <c r="H1" s="1" t="inlineStr">
        <is>
          <t>Mode paiement</t>
        </is>
      </c>
      <c r="I1" s="1" t="inlineStr">
        <is>
          <t>Statut</t>
        </is>
      </c>
      <c r="J1" s="1" t="inlineStr">
        <is>
          <t>Remarques</t>
        </is>
      </c>
    </row>
    <row r="2">
      <c r="A2" s="5" t="inlineStr">
        <is>
          <t>01/11/2025</t>
        </is>
      </c>
      <c r="B2" s="5" t="inlineStr">
        <is>
          <t>Terrassement Pro SARL</t>
        </is>
      </c>
      <c r="C2" s="5" t="inlineStr">
        <is>
          <t>Terrassement</t>
        </is>
      </c>
      <c r="D2" s="5" t="inlineStr">
        <is>
          <t>F2024-001</t>
        </is>
      </c>
      <c r="E2" s="7" t="n">
        <v>4500</v>
      </c>
      <c r="F2" s="7" t="n">
        <v>900</v>
      </c>
      <c r="G2" s="7" t="n">
        <v>5400</v>
      </c>
      <c r="H2" s="5" t="inlineStr">
        <is>
          <t>Virement</t>
        </is>
      </c>
      <c r="I2" s="14" t="inlineStr">
        <is>
          <t>Payé</t>
        </is>
      </c>
      <c r="J2" s="5" t="inlineStr">
        <is>
          <t>Conforme devis</t>
        </is>
      </c>
    </row>
    <row r="3">
      <c r="A3" s="5" t="inlineStr">
        <is>
          <t>06/11/2025</t>
        </is>
      </c>
      <c r="B3" s="5" t="inlineStr">
        <is>
          <t>Béton Services Lyon</t>
        </is>
      </c>
      <c r="C3" s="5" t="inlineStr">
        <is>
          <t>Fondations</t>
        </is>
      </c>
      <c r="D3" s="5" t="inlineStr">
        <is>
          <t>F2024-089</t>
        </is>
      </c>
      <c r="E3" s="7" t="n">
        <v>6833</v>
      </c>
      <c r="F3" s="7" t="n">
        <v>1367</v>
      </c>
      <c r="G3" s="7" t="n">
        <v>8200</v>
      </c>
      <c r="H3" s="5" t="inlineStr">
        <is>
          <t>Virement</t>
        </is>
      </c>
      <c r="I3" s="14" t="inlineStr">
        <is>
          <t>Payé</t>
        </is>
      </c>
      <c r="J3" s="5" t="inlineStr"/>
    </row>
    <row r="4">
      <c r="A4" s="5" t="inlineStr">
        <is>
          <t>16/11/2025</t>
        </is>
      </c>
      <c r="B4" s="5" t="inlineStr">
        <is>
          <t>Maçonnerie Rhône SAS</t>
        </is>
      </c>
      <c r="C4" s="5" t="inlineStr">
        <is>
          <t>Maçonnerie</t>
        </is>
      </c>
      <c r="D4" s="5" t="inlineStr">
        <is>
          <t>F2024-123</t>
        </is>
      </c>
      <c r="E4" s="7" t="n">
        <v>20250</v>
      </c>
      <c r="F4" s="7" t="n">
        <v>4050</v>
      </c>
      <c r="G4" s="7" t="n">
        <v>24300</v>
      </c>
      <c r="H4" s="5" t="inlineStr">
        <is>
          <t>Chèque</t>
        </is>
      </c>
      <c r="I4" s="14" t="inlineStr">
        <is>
          <t>Payé</t>
        </is>
      </c>
      <c r="J4" s="5" t="inlineStr">
        <is>
          <t>Travaux de qualité</t>
        </is>
      </c>
    </row>
    <row r="5">
      <c r="A5" s="5" t="inlineStr">
        <is>
          <t>21/11/2025</t>
        </is>
      </c>
      <c r="B5" s="5" t="inlineStr">
        <is>
          <t>Béton Services Lyon</t>
        </is>
      </c>
      <c r="C5" s="5" t="inlineStr">
        <is>
          <t>Dalle béton</t>
        </is>
      </c>
      <c r="D5" s="5" t="inlineStr">
        <is>
          <t>F2024-145</t>
        </is>
      </c>
      <c r="E5" s="7" t="n">
        <v>12083</v>
      </c>
      <c r="F5" s="7" t="n">
        <v>2417</v>
      </c>
      <c r="G5" s="7" t="n">
        <v>14500</v>
      </c>
      <c r="H5" s="5" t="inlineStr">
        <is>
          <t>Virement</t>
        </is>
      </c>
      <c r="I5" s="14" t="inlineStr">
        <is>
          <t>Payé</t>
        </is>
      </c>
      <c r="J5" s="5" t="inlineStr"/>
    </row>
    <row r="6">
      <c r="A6" s="5" t="inlineStr">
        <is>
          <t>01/12/2025</t>
        </is>
      </c>
      <c r="B6" s="5" t="inlineStr">
        <is>
          <t>Charpente Bois Expert</t>
        </is>
      </c>
      <c r="C6" s="5" t="inlineStr">
        <is>
          <t>Charpente</t>
        </is>
      </c>
      <c r="D6" s="5" t="inlineStr">
        <is>
          <t>F2024-201</t>
        </is>
      </c>
      <c r="E6" s="7" t="n">
        <v>18250</v>
      </c>
      <c r="F6" s="7" t="n">
        <v>3650</v>
      </c>
      <c r="G6" s="7" t="n">
        <v>21900</v>
      </c>
      <c r="H6" s="5" t="inlineStr">
        <is>
          <t>Virement</t>
        </is>
      </c>
      <c r="I6" s="14" t="inlineStr">
        <is>
          <t>Payé</t>
        </is>
      </c>
      <c r="J6" s="5" t="inlineStr">
        <is>
          <t>Excellent travail</t>
        </is>
      </c>
    </row>
    <row r="7">
      <c r="A7" s="5" t="inlineStr">
        <is>
          <t>16/12/2025</t>
        </is>
      </c>
      <c r="B7" s="5" t="inlineStr">
        <is>
          <t>Menuiseries PVC France</t>
        </is>
      </c>
      <c r="C7" s="5" t="inlineStr">
        <is>
          <t>Menuiseries extérieures</t>
        </is>
      </c>
      <c r="D7" s="5" t="inlineStr">
        <is>
          <t>F2024-267</t>
        </is>
      </c>
      <c r="E7" s="7" t="n">
        <v>8750</v>
      </c>
      <c r="F7" s="7" t="n">
        <v>1750</v>
      </c>
      <c r="G7" s="7" t="n">
        <v>10500</v>
      </c>
      <c r="H7" s="5" t="inlineStr">
        <is>
          <t>Virement</t>
        </is>
      </c>
      <c r="I7" s="14" t="inlineStr">
        <is>
          <t>Payé</t>
        </is>
      </c>
      <c r="J7" s="5" t="inlineStr">
        <is>
          <t>Installation impeccable</t>
        </is>
      </c>
    </row>
    <row r="8">
      <c r="A8" s="5" t="inlineStr">
        <is>
          <t>21/12/2025</t>
        </is>
      </c>
      <c r="B8" s="5" t="inlineStr">
        <is>
          <t>Portes Sécurité Plus</t>
        </is>
      </c>
      <c r="C8" s="5" t="inlineStr">
        <is>
          <t>Porte d'entrée</t>
        </is>
      </c>
      <c r="D8" s="5" t="inlineStr">
        <is>
          <t>F2024-301</t>
        </is>
      </c>
      <c r="E8" s="7" t="n">
        <v>2417</v>
      </c>
      <c r="F8" s="7" t="n">
        <v>483</v>
      </c>
      <c r="G8" s="7" t="n">
        <v>2900</v>
      </c>
      <c r="H8" s="5" t="inlineStr">
        <is>
          <t>CB</t>
        </is>
      </c>
      <c r="I8" s="14" t="inlineStr">
        <is>
          <t>Payé</t>
        </is>
      </c>
      <c r="J8" s="5" t="inlineStr"/>
    </row>
    <row r="9">
      <c r="A9" s="5" t="inlineStr">
        <is>
          <t>26/12/2025</t>
        </is>
      </c>
      <c r="B9" s="5" t="inlineStr">
        <is>
          <t>Isolation Thermique 69</t>
        </is>
      </c>
      <c r="C9" s="5" t="inlineStr">
        <is>
          <t>Isolation</t>
        </is>
      </c>
      <c r="D9" s="5" t="inlineStr">
        <is>
          <t>F2024-334</t>
        </is>
      </c>
      <c r="E9" s="7" t="n">
        <v>9000</v>
      </c>
      <c r="F9" s="7" t="n">
        <v>1800</v>
      </c>
      <c r="G9" s="7" t="n">
        <v>10800</v>
      </c>
      <c r="H9" s="5" t="inlineStr">
        <is>
          <t>Virement</t>
        </is>
      </c>
      <c r="I9" s="14" t="inlineStr">
        <is>
          <t>Payé</t>
        </is>
      </c>
      <c r="J9" s="5" t="inlineStr">
        <is>
          <t>Très bon rapport qualité/prix</t>
        </is>
      </c>
    </row>
    <row r="10">
      <c r="A10" s="5" t="inlineStr">
        <is>
          <t>31/12/2025</t>
        </is>
      </c>
      <c r="B10" s="5" t="inlineStr">
        <is>
          <t>Plâtrerie Moderne SARL</t>
        </is>
      </c>
      <c r="C10" s="5" t="inlineStr">
        <is>
          <t>Plâtrerie</t>
        </is>
      </c>
      <c r="D10" s="5" t="inlineStr">
        <is>
          <t>F2024-356</t>
        </is>
      </c>
      <c r="E10" s="7" t="n">
        <v>10333</v>
      </c>
      <c r="F10" s="7" t="n">
        <v>2067</v>
      </c>
      <c r="G10" s="7" t="n">
        <v>12400</v>
      </c>
      <c r="H10" s="5" t="inlineStr">
        <is>
          <t>Virement</t>
        </is>
      </c>
      <c r="I10" s="14" t="inlineStr">
        <is>
          <t>Payé</t>
        </is>
      </c>
      <c r="J10" s="5" t="inlineStr"/>
    </row>
    <row r="11">
      <c r="A11" s="5" t="inlineStr">
        <is>
          <t>05/01/2026</t>
        </is>
      </c>
      <c r="B11" s="5" t="inlineStr">
        <is>
          <t>Électricité Pro Lyon</t>
        </is>
      </c>
      <c r="C11" s="5" t="inlineStr">
        <is>
          <t>Électricité</t>
        </is>
      </c>
      <c r="D11" s="5" t="inlineStr">
        <is>
          <t>F2024-389</t>
        </is>
      </c>
      <c r="E11" s="7" t="n">
        <v>10667</v>
      </c>
      <c r="F11" s="7" t="n">
        <v>2133</v>
      </c>
      <c r="G11" s="7" t="n">
        <v>12800</v>
      </c>
      <c r="H11" s="5" t="inlineStr">
        <is>
          <t>Virement</t>
        </is>
      </c>
      <c r="I11" s="15" t="inlineStr">
        <is>
          <t>En cours</t>
        </is>
      </c>
      <c r="J11" s="5" t="inlineStr">
        <is>
          <t>Paiement à 30 jours</t>
        </is>
      </c>
    </row>
    <row r="12">
      <c r="A12" s="5" t="inlineStr">
        <is>
          <t>08/01/2026</t>
        </is>
      </c>
      <c r="B12" s="5" t="inlineStr">
        <is>
          <t>Plomberie Sanitaire Express</t>
        </is>
      </c>
      <c r="C12" s="5" t="inlineStr">
        <is>
          <t>Plomberie</t>
        </is>
      </c>
      <c r="D12" s="5" t="inlineStr">
        <is>
          <t>F2024-412</t>
        </is>
      </c>
      <c r="E12" s="7" t="n">
        <v>8500</v>
      </c>
      <c r="F12" s="7" t="n">
        <v>1700</v>
      </c>
      <c r="G12" s="7" t="n">
        <v>10200</v>
      </c>
      <c r="H12" s="5" t="inlineStr">
        <is>
          <t>Virement</t>
        </is>
      </c>
      <c r="I12" s="16" t="inlineStr">
        <is>
          <t>En attente</t>
        </is>
      </c>
      <c r="J12" s="5" t="inlineStr">
        <is>
          <t>Facture reçue</t>
        </is>
      </c>
    </row>
    <row r="13">
      <c r="A13" s="5" t="inlineStr">
        <is>
          <t>12/01/2026</t>
        </is>
      </c>
      <c r="B13" s="5" t="inlineStr">
        <is>
          <t>Chauffage Eco Solutions</t>
        </is>
      </c>
      <c r="C13" s="5" t="inlineStr">
        <is>
          <t>Chauffage</t>
        </is>
      </c>
      <c r="D13" s="5" t="inlineStr">
        <is>
          <t>F2024-445</t>
        </is>
      </c>
      <c r="E13" s="7" t="n">
        <v>12917</v>
      </c>
      <c r="F13" s="7" t="n">
        <v>2583</v>
      </c>
      <c r="G13" s="7" t="n">
        <v>15500</v>
      </c>
      <c r="H13" s="5" t="inlineStr">
        <is>
          <t>Virement</t>
        </is>
      </c>
      <c r="I13" s="16" t="inlineStr">
        <is>
          <t>En attente</t>
        </is>
      </c>
      <c r="J13" s="5" t="inlineStr">
        <is>
          <t>Acompte versé 30%</t>
        </is>
      </c>
    </row>
    <row r="14">
      <c r="A14" s="17" t="n"/>
      <c r="B14" s="17" t="n"/>
      <c r="C14" s="17" t="n"/>
      <c r="D14" s="17" t="n"/>
      <c r="E14" s="10" t="n"/>
      <c r="F14" s="10" t="n"/>
      <c r="G14" s="7">
        <f>E14+F14</f>
        <v/>
      </c>
      <c r="H14" s="17" t="n"/>
      <c r="I14" s="17" t="n"/>
      <c r="J14" s="17" t="n"/>
    </row>
    <row r="15">
      <c r="A15" s="17" t="n"/>
      <c r="B15" s="17" t="n"/>
      <c r="C15" s="17" t="n"/>
      <c r="D15" s="17" t="n"/>
      <c r="E15" s="10" t="n"/>
      <c r="F15" s="10" t="n"/>
      <c r="G15" s="7">
        <f>E15+F15</f>
        <v/>
      </c>
      <c r="H15" s="17" t="n"/>
      <c r="I15" s="17" t="n"/>
      <c r="J15" s="17" t="n"/>
    </row>
    <row r="16">
      <c r="A16" s="17" t="n"/>
      <c r="B16" s="17" t="n"/>
      <c r="C16" s="17" t="n"/>
      <c r="D16" s="17" t="n"/>
      <c r="E16" s="10" t="n"/>
      <c r="F16" s="10" t="n"/>
      <c r="G16" s="7">
        <f>E16+F16</f>
        <v/>
      </c>
      <c r="H16" s="17" t="n"/>
      <c r="I16" s="17" t="n"/>
      <c r="J16" s="17" t="n"/>
    </row>
    <row r="17">
      <c r="A17" s="17" t="n"/>
      <c r="B17" s="17" t="n"/>
      <c r="C17" s="17" t="n"/>
      <c r="D17" s="17" t="n"/>
      <c r="E17" s="10" t="n"/>
      <c r="F17" s="10" t="n"/>
      <c r="G17" s="7">
        <f>E17+F17</f>
        <v/>
      </c>
      <c r="H17" s="17" t="n"/>
      <c r="I17" s="17" t="n"/>
      <c r="J17" s="17" t="n"/>
    </row>
    <row r="18">
      <c r="A18" s="17" t="n"/>
      <c r="B18" s="17" t="n"/>
      <c r="C18" s="17" t="n"/>
      <c r="D18" s="17" t="n"/>
      <c r="E18" s="10" t="n"/>
      <c r="F18" s="10" t="n"/>
      <c r="G18" s="7">
        <f>E18+F18</f>
        <v/>
      </c>
      <c r="H18" s="17" t="n"/>
      <c r="I18" s="17" t="n"/>
      <c r="J18" s="17" t="n"/>
    </row>
    <row r="20">
      <c r="D20" s="11" t="inlineStr">
        <is>
          <t>TOTAL DÉPENSÉ</t>
        </is>
      </c>
      <c r="G20" s="12">
        <f>SUM(G2:G19)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cols>
    <col width="25" customWidth="1" min="1" max="1"/>
    <col width="40" customWidth="1" min="2" max="2"/>
  </cols>
  <sheetData>
    <row r="1">
      <c r="A1" s="18" t="inlineStr">
        <is>
          <t>INFORMATIONS DU PROJET</t>
        </is>
      </c>
    </row>
    <row r="3">
      <c r="A3" s="19" t="inlineStr">
        <is>
          <t>Nom du projet:</t>
        </is>
      </c>
      <c r="B3" s="20" t="inlineStr">
        <is>
          <t>Construction Maison Familiale</t>
        </is>
      </c>
    </row>
    <row r="4">
      <c r="A4" s="19" t="inlineStr">
        <is>
          <t>Maître d'ouvrage:</t>
        </is>
      </c>
      <c r="B4" s="20" t="inlineStr">
        <is>
          <t>Famille Dubois</t>
        </is>
      </c>
    </row>
    <row r="5">
      <c r="A5" s="19" t="inlineStr">
        <is>
          <t>Adresse du chantier:</t>
        </is>
      </c>
      <c r="B5" s="20" t="inlineStr">
        <is>
          <t>15 rue des Jardins, 69007 Lyon</t>
        </is>
      </c>
    </row>
    <row r="6">
      <c r="A6" s="19" t="inlineStr">
        <is>
          <t>Surface habitable:</t>
        </is>
      </c>
      <c r="B6" s="20" t="inlineStr">
        <is>
          <t>150 m²</t>
        </is>
      </c>
    </row>
    <row r="7">
      <c r="A7" s="19" t="inlineStr">
        <is>
          <t>Date début travaux:</t>
        </is>
      </c>
      <c r="B7" s="20" t="inlineStr">
        <is>
          <t>01/03/2026</t>
        </is>
      </c>
    </row>
    <row r="8">
      <c r="A8" s="19" t="inlineStr">
        <is>
          <t>Date fin prévue:</t>
        </is>
      </c>
      <c r="B8" s="20" t="inlineStr">
        <is>
          <t>30/01/2027</t>
        </is>
      </c>
    </row>
    <row r="9">
      <c r="A9" s="19" t="inlineStr">
        <is>
          <t>Budget total prévisionnel:</t>
        </is>
      </c>
      <c r="B9" s="20" t="inlineStr">
        <is>
          <t>280 000 €</t>
        </is>
      </c>
    </row>
    <row r="10">
      <c r="A10" s="19" t="inlineStr">
        <is>
          <t>Architecte:</t>
        </is>
      </c>
      <c r="B10" s="20" t="inlineStr">
        <is>
          <t>Cabinet Martin &amp; Associés</t>
        </is>
      </c>
    </row>
    <row r="11">
      <c r="A11" s="19" t="inlineStr">
        <is>
          <t>Entreprise générale:</t>
        </is>
      </c>
      <c r="B11" s="20" t="inlineStr">
        <is>
          <t>Constructions Dubois SARL</t>
        </is>
      </c>
    </row>
  </sheetData>
  <mergeCells count="1"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1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25" customHeight="1">
      <c r="A1" s="21" t="inlineStr">
        <is>
          <t>📋 GUIDE D'UTILISATION - BUDGET CONSTRUCTION</t>
        </is>
      </c>
    </row>
    <row r="2">
      <c r="A2" s="22" t="inlineStr"/>
    </row>
    <row r="3">
      <c r="A3" s="23" t="inlineStr">
        <is>
          <t>ONGLET "Informations Projet"</t>
        </is>
      </c>
    </row>
    <row r="4">
      <c r="A4" s="23" t="inlineStr">
        <is>
          <t>• Remplissez les cellules jaunes avec les informations de votre projet</t>
        </is>
      </c>
    </row>
    <row r="5">
      <c r="A5" s="23" t="inlineStr">
        <is>
          <t>• Ces informations sont pour votre suivi personnel</t>
        </is>
      </c>
    </row>
    <row r="6">
      <c r="A6" s="22" t="inlineStr"/>
    </row>
    <row r="7">
      <c r="A7" s="23" t="inlineStr">
        <is>
          <t>ONGLET "Budget Construction"</t>
        </is>
      </c>
    </row>
    <row r="8">
      <c r="A8" s="23" t="inlineStr">
        <is>
          <t>• Les montants prévus sont calculés automatiquement (Quantité × Prix unitaire)</t>
        </is>
      </c>
    </row>
    <row r="9">
      <c r="A9" s="23" t="inlineStr">
        <is>
          <t>• Remplissez les cellules jaunes "Montant réel" au fur et à mesure des dépenses</t>
        </is>
      </c>
    </row>
    <row r="10">
      <c r="A10" s="23" t="inlineStr">
        <is>
          <t>• L'écart et le % d'écart se calculent automatiquement</t>
        </is>
      </c>
    </row>
    <row r="11">
      <c r="A11" s="23" t="inlineStr">
        <is>
          <t>• Le total général est mis à jour en temps réel</t>
        </is>
      </c>
    </row>
    <row r="12">
      <c r="A12" s="22" t="inlineStr"/>
    </row>
    <row r="13">
      <c r="A13" s="23" t="inlineStr">
        <is>
          <t>• Vous pouvez modifier les quantités, prix unitaires et descriptions selon votre projet</t>
        </is>
      </c>
    </row>
    <row r="14">
      <c r="A14" s="23" t="inlineStr">
        <is>
          <t>• Ajoutez des lignes si nécessaire en copiant le format existant</t>
        </is>
      </c>
    </row>
    <row r="15">
      <c r="A15" s="22" t="inlineStr"/>
    </row>
    <row r="16">
      <c r="A16" s="23" t="inlineStr">
        <is>
          <t>ONGLET "Suivi Dépenses"</t>
        </is>
      </c>
    </row>
    <row r="17">
      <c r="A17" s="23" t="inlineStr">
        <is>
          <t>• Enregistrez chaque facture reçue dans cet onglet</t>
        </is>
      </c>
    </row>
    <row r="18">
      <c r="A18" s="23" t="inlineStr">
        <is>
          <t>• Le montant TTC se calcule automatiquement (HT + TVA)</t>
        </is>
      </c>
    </row>
    <row r="19">
      <c r="A19" s="23" t="inlineStr">
        <is>
          <t>• Utilisez les statuts: Payé (vert), En cours (orange), En attente (rouge)</t>
        </is>
      </c>
    </row>
    <row r="20">
      <c r="A20" s="23" t="inlineStr">
        <is>
          <t>• Le total dépensé se calcule automatiquement en bas</t>
        </is>
      </c>
    </row>
    <row r="21">
      <c r="A21" s="22" t="inlineStr"/>
    </row>
    <row r="22">
      <c r="A22" s="23" t="inlineStr">
        <is>
          <t>CONSEILS</t>
        </is>
      </c>
    </row>
    <row r="23">
      <c r="A23" s="23" t="inlineStr">
        <is>
          <t>• Mettez à jour régulièrement vos dépenses réelles</t>
        </is>
      </c>
    </row>
    <row r="24">
      <c r="A24" s="23" t="inlineStr">
        <is>
          <t>• Conservez une marge pour les imprévus (5-10% du budget)</t>
        </is>
      </c>
    </row>
    <row r="25">
      <c r="A25" s="23" t="inlineStr">
        <is>
          <t>• Vérifiez que le total des dépenses réelles correspond au suivi factures</t>
        </is>
      </c>
    </row>
    <row r="26">
      <c r="A26" s="23" t="inlineStr">
        <is>
          <t>• Archivez toutes vos factures pour le suivi comptable</t>
        </is>
      </c>
    </row>
    <row r="27">
      <c r="A27" s="22" t="inlineStr"/>
    </row>
    <row r="28">
      <c r="A28" s="23" t="inlineStr">
        <is>
          <t>COULEURS</t>
        </is>
      </c>
    </row>
    <row r="29">
      <c r="A29" s="23" t="inlineStr">
        <is>
          <t>• Jaune = Cellules à remplir par vous</t>
        </is>
      </c>
    </row>
    <row r="30">
      <c r="A30" s="23" t="inlineStr">
        <is>
          <t>• Blanc = Calculs automatiques (ne pas modifier)</t>
        </is>
      </c>
    </row>
    <row r="31">
      <c r="A31" s="23" t="inlineStr">
        <is>
          <t>• Bleu clair = Totaux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2026-01-30T16:57:33Z</dcterms:created>
  <dcterms:modified xmlns:dcterms="http://purl.org/dc/terms/" xmlns:xsi="http://www.w3.org/2001/XMLSchema-instance" xsi:type="dcterms:W3CDTF">2026-01-30T16:57:33Z</dcterms:modified>
</cp:coreProperties>
</file>