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Clients" sheetId="2" state="visible" r:id="rId2"/>
    <sheet xmlns:r="http://schemas.openxmlformats.org/officeDocument/2006/relationships" name="Opportunités" sheetId="3" state="visible" r:id="rId3"/>
    <sheet xmlns:r="http://schemas.openxmlformats.org/officeDocument/2006/relationships" name="Activités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 €"/>
    <numFmt numFmtId="167" formatCode="0&quot;%&quot;"/>
  </numFmts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E3A8A"/>
      <sz val="16"/>
    </font>
    <font>
      <b val="1"/>
      <sz val="12"/>
    </font>
    <font>
      <b val="1"/>
    </font>
    <font>
      <b val="1"/>
      <color rgb="001E3A8A"/>
      <sz val="14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2" fillId="0" borderId="0" applyAlignment="1" pivotButton="0" quotePrefix="0" xfId="0">
      <alignment horizontal="center" vertical="center"/>
    </xf>
    <xf numFmtId="0" fontId="1" fillId="2" borderId="0" pivotButton="0" quotePrefix="0" xfId="0"/>
    <xf numFmtId="0" fontId="4" fillId="0" borderId="1" pivotButton="0" quotePrefix="0" xfId="0"/>
    <xf numFmtId="0" fontId="4" fillId="4" borderId="1" applyAlignment="1" pivotButton="0" quotePrefix="0" xfId="0">
      <alignment horizontal="center" vertical="center"/>
    </xf>
    <xf numFmtId="166" fontId="4" fillId="4" borderId="1" applyAlignment="1" pivotButton="0" quotePrefix="0" xfId="0">
      <alignment horizontal="center" vertical="center"/>
    </xf>
    <xf numFmtId="9" fontId="4" fillId="4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6" fontId="0" fillId="3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statut client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'Tableau de Bord'!$A$5:$A$7</f>
            </numRef>
          </cat>
          <val>
            <numRef>
              <f>'Tableau de Bord'!$B$5:$B$7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Opportunités par étape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'Tableau de Bord'!$D$10:$D$14</f>
            </numRef>
          </cat>
          <val>
            <numRef>
              <f>'Tableau de Bord'!$E$10:$E$14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Étape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19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3" customWidth="1" min="3" max="3"/>
    <col width="22" customWidth="1" min="4" max="4"/>
    <col width="18" customWidth="1" min="5" max="5"/>
  </cols>
  <sheetData>
    <row r="1">
      <c r="A1" s="1" t="inlineStr">
        <is>
          <t>TABLEAU DE BORD CRM</t>
        </is>
      </c>
    </row>
    <row r="3">
      <c r="A3" s="2" t="inlineStr">
        <is>
          <t>Statistiques Clients</t>
        </is>
      </c>
      <c r="D3" s="2" t="inlineStr">
        <is>
          <t>Pipeline Commercial</t>
        </is>
      </c>
    </row>
    <row r="4">
      <c r="A4" s="3" t="inlineStr">
        <is>
          <t>Total clients</t>
        </is>
      </c>
      <c r="B4" s="4">
        <f>COUNTA(Clients!B2:B1000)</f>
        <v/>
      </c>
      <c r="D4" s="3" t="inlineStr">
        <is>
          <t>Total opportunités</t>
        </is>
      </c>
      <c r="E4" s="4">
        <f>COUNTA(Opportunités!A2:A1000)</f>
        <v/>
      </c>
    </row>
    <row r="5">
      <c r="A5" s="3" t="inlineStr">
        <is>
          <t>Prospects</t>
        </is>
      </c>
      <c r="B5" s="4">
        <f>COUNTIF(Clients!H:H,"Prospect")</f>
        <v/>
      </c>
      <c r="D5" s="3" t="inlineStr">
        <is>
          <t>Valeur totale (€)</t>
        </is>
      </c>
      <c r="E5" s="5">
        <f>SUM(Opportunités!E2:E1000)</f>
        <v/>
      </c>
    </row>
    <row r="6">
      <c r="A6" s="3" t="inlineStr">
        <is>
          <t>Clients actifs</t>
        </is>
      </c>
      <c r="B6" s="4">
        <f>COUNTIF(Clients!H:H,"Client actif")</f>
        <v/>
      </c>
      <c r="D6" s="3" t="inlineStr">
        <is>
          <t>Valeur pondérée (€)</t>
        </is>
      </c>
      <c r="E6" s="5">
        <f>SUMPRODUCT(Opportunités!E2:E1000,Opportunités!G2:G1000)/100</f>
        <v/>
      </c>
    </row>
    <row r="7">
      <c r="A7" s="3" t="inlineStr">
        <is>
          <t>Leads chauds</t>
        </is>
      </c>
      <c r="B7" s="4">
        <f>COUNTIF(Clients!H:H,"Lead chaud")</f>
        <v/>
      </c>
      <c r="D7" s="3" t="inlineStr">
        <is>
          <t>Taux de conversion</t>
        </is>
      </c>
      <c r="E7" s="6">
        <f>COUNTIF(Opportunités!F:F,"Gagné")/COUNTA(Opportunités!A2:A1000)</f>
        <v/>
      </c>
    </row>
    <row r="9">
      <c r="A9" s="2" t="inlineStr">
        <is>
          <t>Activité du mois</t>
        </is>
      </c>
      <c r="D9" s="2" t="inlineStr">
        <is>
          <t>Répartition par étape</t>
        </is>
      </c>
    </row>
    <row r="10">
      <c r="A10" s="3" t="inlineStr">
        <is>
          <t>Appels réalisés</t>
        </is>
      </c>
      <c r="B10" s="4">
        <f>COUNTIFS(Activités!D:D,"Appel",Activités!I:I,"Réalisé")</f>
        <v/>
      </c>
      <c r="D10" s="3" t="inlineStr">
        <is>
          <t>Qualification</t>
        </is>
      </c>
      <c r="E10" s="4">
        <f>COUNTIF(Opportunités!F:F,"Qualification")</f>
        <v/>
      </c>
    </row>
    <row r="11">
      <c r="A11" s="3" t="inlineStr">
        <is>
          <t>Rendez-vous</t>
        </is>
      </c>
      <c r="B11" s="4">
        <f>COUNTIFS(Activités!D:D,"Rendez-vous",Activités!I:I,"Réalisé")</f>
        <v/>
      </c>
      <c r="D11" s="3" t="inlineStr">
        <is>
          <t>Proposition</t>
        </is>
      </c>
      <c r="E11" s="4">
        <f>COUNTIF(Opportunités!F:F,"Proposition")</f>
        <v/>
      </c>
    </row>
    <row r="12">
      <c r="A12" s="3" t="inlineStr">
        <is>
          <t>Démos effectuées</t>
        </is>
      </c>
      <c r="B12" s="4">
        <f>COUNTIFS(Activités!D:D,"Démo",Activités!I:I,"Réalisé")</f>
        <v/>
      </c>
      <c r="D12" s="3" t="inlineStr">
        <is>
          <t>Négociation</t>
        </is>
      </c>
      <c r="E12" s="4">
        <f>COUNTIF(Opportunités!F:F,"Négociation")</f>
        <v/>
      </c>
    </row>
    <row r="13">
      <c r="D13" s="3" t="inlineStr">
        <is>
          <t>Contrat</t>
        </is>
      </c>
      <c r="E13" s="4">
        <f>COUNTIF(Opportunités!F:F,"Contrat")</f>
        <v/>
      </c>
    </row>
    <row r="14">
      <c r="D14" s="3" t="inlineStr">
        <is>
          <t>Gagné</t>
        </is>
      </c>
      <c r="E14" s="4">
        <f>COUNTIF(Opportunités!F:F,"Gagné")</f>
        <v/>
      </c>
    </row>
  </sheetData>
  <mergeCells count="5">
    <mergeCell ref="A1:E1"/>
    <mergeCell ref="A3:B3"/>
    <mergeCell ref="D3:E3"/>
    <mergeCell ref="A9:B9"/>
    <mergeCell ref="D9:E9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6"/>
  <sheetViews>
    <sheetView workbookViewId="0">
      <selection activeCell="A1" sqref="A1"/>
    </sheetView>
  </sheetViews>
  <sheetFormatPr baseColWidth="8" defaultRowHeight="15"/>
  <cols>
    <col width="8" customWidth="1" min="1" max="1"/>
    <col width="20" customWidth="1" min="2" max="2"/>
    <col width="25" customWidth="1" min="3" max="3"/>
    <col width="22" customWidth="1" min="4" max="4"/>
    <col width="32" customWidth="1" min="5" max="5"/>
    <col width="18" customWidth="1" min="6" max="6"/>
    <col width="15" customWidth="1" min="7" max="7"/>
    <col width="15" customWidth="1" min="8" max="8"/>
    <col width="12" customWidth="1" min="9" max="9"/>
    <col width="18" customWidth="1" min="10" max="10"/>
    <col width="15" customWidth="1" min="11" max="11"/>
    <col width="35" customWidth="1" min="12" max="12"/>
  </cols>
  <sheetData>
    <row r="1">
      <c r="A1" s="7" t="inlineStr">
        <is>
          <t>ID</t>
        </is>
      </c>
      <c r="B1" s="7" t="inlineStr">
        <is>
          <t>Nom Complet</t>
        </is>
      </c>
      <c r="C1" s="7" t="inlineStr">
        <is>
          <t>Entreprise</t>
        </is>
      </c>
      <c r="D1" s="7" t="inlineStr">
        <is>
          <t>Fonction</t>
        </is>
      </c>
      <c r="E1" s="7" t="inlineStr">
        <is>
          <t>Email</t>
        </is>
      </c>
      <c r="F1" s="7" t="inlineStr">
        <is>
          <t>Téléphone</t>
        </is>
      </c>
      <c r="G1" s="7" t="inlineStr">
        <is>
          <t>Ville</t>
        </is>
      </c>
      <c r="H1" s="7" t="inlineStr">
        <is>
          <t>Statut</t>
        </is>
      </c>
      <c r="I1" s="7" t="inlineStr">
        <is>
          <t>Priorité</t>
        </is>
      </c>
      <c r="J1" s="7" t="inlineStr">
        <is>
          <t>Source</t>
        </is>
      </c>
      <c r="K1" s="7" t="inlineStr">
        <is>
          <t>Date Création</t>
        </is>
      </c>
      <c r="L1" s="7" t="inlineStr">
        <is>
          <t>Notes</t>
        </is>
      </c>
    </row>
    <row r="2">
      <c r="A2" s="8" t="n">
        <v>1</v>
      </c>
      <c r="B2" s="9" t="inlineStr">
        <is>
          <t>Thomas Moreau</t>
        </is>
      </c>
      <c r="C2" s="9" t="inlineStr">
        <is>
          <t>Constructions Dubois SARL</t>
        </is>
      </c>
      <c r="D2" s="10" t="inlineStr">
        <is>
          <t>Chef de Projet</t>
        </is>
      </c>
      <c r="E2" s="9" t="inlineStr">
        <is>
          <t>thomas.moreau@constructions.fr</t>
        </is>
      </c>
      <c r="F2" s="10" t="inlineStr">
        <is>
          <t>07 25 66 66 66</t>
        </is>
      </c>
      <c r="G2" s="10" t="inlineStr">
        <is>
          <t>Lyon</t>
        </is>
      </c>
      <c r="H2" s="8" t="inlineStr">
        <is>
          <t>Client inactif</t>
        </is>
      </c>
      <c r="I2" s="8" t="inlineStr">
        <is>
          <t>Haute</t>
        </is>
      </c>
      <c r="J2" s="8" t="inlineStr">
        <is>
          <t>Publicité</t>
        </is>
      </c>
      <c r="K2" s="11" t="n">
        <v>45905.621696215</v>
      </c>
      <c r="L2" s="9" t="inlineStr">
        <is>
          <t>Budget validé</t>
        </is>
      </c>
    </row>
    <row r="3">
      <c r="A3" s="8" t="n">
        <v>2</v>
      </c>
      <c r="B3" s="9" t="inlineStr">
        <is>
          <t>Marie Dupont</t>
        </is>
      </c>
      <c r="C3" s="9" t="inlineStr">
        <is>
          <t>Solutions Digitales SA</t>
        </is>
      </c>
      <c r="D3" s="10" t="inlineStr">
        <is>
          <t>Responsable Achats</t>
        </is>
      </c>
      <c r="E3" s="9" t="inlineStr">
        <is>
          <t>marie.dupont@solutions.fr</t>
        </is>
      </c>
      <c r="F3" s="10" t="inlineStr">
        <is>
          <t>01 38 15 44 81</t>
        </is>
      </c>
      <c r="G3" s="10" t="inlineStr">
        <is>
          <t>Rennes</t>
        </is>
      </c>
      <c r="H3" s="8" t="inlineStr">
        <is>
          <t>Prospect</t>
        </is>
      </c>
      <c r="I3" s="8" t="inlineStr">
        <is>
          <t>Moyenne</t>
        </is>
      </c>
      <c r="J3" s="8" t="inlineStr">
        <is>
          <t>Publicité</t>
        </is>
      </c>
      <c r="K3" s="11" t="n">
        <v>46004.62169621525</v>
      </c>
      <c r="L3" s="9" t="inlineStr">
        <is>
          <t>Budget validé</t>
        </is>
      </c>
    </row>
    <row r="4">
      <c r="A4" s="8" t="n">
        <v>3</v>
      </c>
      <c r="B4" s="9" t="inlineStr">
        <is>
          <t>Pierre Rousseau</t>
        </is>
      </c>
      <c r="C4" s="9" t="inlineStr">
        <is>
          <t>Services Entreprises</t>
        </is>
      </c>
      <c r="D4" s="10" t="inlineStr">
        <is>
          <t>Directeur Général</t>
        </is>
      </c>
      <c r="E4" s="9" t="inlineStr">
        <is>
          <t>pierre.rousseau@services.fr</t>
        </is>
      </c>
      <c r="F4" s="10" t="inlineStr">
        <is>
          <t>02 51 13 59 13</t>
        </is>
      </c>
      <c r="G4" s="10" t="inlineStr">
        <is>
          <t>Strasbourg</t>
        </is>
      </c>
      <c r="H4" s="8" t="inlineStr">
        <is>
          <t>Client actif</t>
        </is>
      </c>
      <c r="I4" s="8" t="inlineStr">
        <is>
          <t>Haute</t>
        </is>
      </c>
      <c r="J4" s="8" t="inlineStr">
        <is>
          <t>Appel entrant</t>
        </is>
      </c>
      <c r="K4" s="11" t="n">
        <v>46035.62169621535</v>
      </c>
      <c r="L4" s="9" t="inlineStr"/>
    </row>
    <row r="5">
      <c r="A5" s="8" t="n">
        <v>4</v>
      </c>
      <c r="B5" s="9" t="inlineStr">
        <is>
          <t>François Dupont</t>
        </is>
      </c>
      <c r="C5" s="9" t="inlineStr">
        <is>
          <t>Finance Express</t>
        </is>
      </c>
      <c r="D5" s="10" t="inlineStr">
        <is>
          <t>Chef de Projet</t>
        </is>
      </c>
      <c r="E5" s="9" t="inlineStr">
        <is>
          <t>françois.dupont@finance.fr</t>
        </is>
      </c>
      <c r="F5" s="10" t="inlineStr">
        <is>
          <t>01 77 90 98 37</t>
        </is>
      </c>
      <c r="G5" s="10" t="inlineStr">
        <is>
          <t>Nice</t>
        </is>
      </c>
      <c r="H5" s="8" t="inlineStr">
        <is>
          <t>Lead froid</t>
        </is>
      </c>
      <c r="I5" s="8" t="inlineStr">
        <is>
          <t>Haute</t>
        </is>
      </c>
      <c r="J5" s="8" t="inlineStr">
        <is>
          <t>Recommandation</t>
        </is>
      </c>
      <c r="K5" s="11" t="n">
        <v>45963.62169621544</v>
      </c>
      <c r="L5" s="9" t="inlineStr">
        <is>
          <t>À recontacter rapidement</t>
        </is>
      </c>
    </row>
    <row r="6">
      <c r="A6" s="8" t="n">
        <v>5</v>
      </c>
      <c r="B6" s="9" t="inlineStr">
        <is>
          <t>Laurent Dubois</t>
        </is>
      </c>
      <c r="C6" s="9" t="inlineStr">
        <is>
          <t>Logistique Moderne</t>
        </is>
      </c>
      <c r="D6" s="10" t="inlineStr">
        <is>
          <t>Directeur Général</t>
        </is>
      </c>
      <c r="E6" s="9" t="inlineStr">
        <is>
          <t>laurent.dubois@logistique.fr</t>
        </is>
      </c>
      <c r="F6" s="10" t="inlineStr">
        <is>
          <t>06 94 48 10 33</t>
        </is>
      </c>
      <c r="G6" s="10" t="inlineStr">
        <is>
          <t>Lille</t>
        </is>
      </c>
      <c r="H6" s="8" t="inlineStr">
        <is>
          <t>Prospect</t>
        </is>
      </c>
      <c r="I6" s="8" t="inlineStr">
        <is>
          <t>Basse</t>
        </is>
      </c>
      <c r="J6" s="8" t="inlineStr">
        <is>
          <t>LinkedIn</t>
        </is>
      </c>
      <c r="K6" s="11" t="n">
        <v>45988.62169621555</v>
      </c>
      <c r="L6" s="9" t="inlineStr">
        <is>
          <t>Intéressé par nos services</t>
        </is>
      </c>
    </row>
    <row r="7">
      <c r="A7" s="8" t="n">
        <v>6</v>
      </c>
      <c r="B7" s="9" t="inlineStr">
        <is>
          <t>Marie Lefebvre</t>
        </is>
      </c>
      <c r="C7" s="9" t="inlineStr">
        <is>
          <t>Solutions Digitales SA</t>
        </is>
      </c>
      <c r="D7" s="10" t="inlineStr">
        <is>
          <t>Directeur Commercial</t>
        </is>
      </c>
      <c r="E7" s="9" t="inlineStr">
        <is>
          <t>marie.lefebvre@solutions.fr</t>
        </is>
      </c>
      <c r="F7" s="10" t="inlineStr">
        <is>
          <t>06 60 93 79 40</t>
        </is>
      </c>
      <c r="G7" s="10" t="inlineStr">
        <is>
          <t>Toulouse</t>
        </is>
      </c>
      <c r="H7" s="8" t="inlineStr">
        <is>
          <t>Client actif</t>
        </is>
      </c>
      <c r="I7" s="8" t="inlineStr">
        <is>
          <t>Basse</t>
        </is>
      </c>
      <c r="J7" s="8" t="inlineStr">
        <is>
          <t>Publicité</t>
        </is>
      </c>
      <c r="K7" s="11" t="n">
        <v>45954.62169621565</v>
      </c>
      <c r="L7" s="9" t="inlineStr"/>
    </row>
    <row r="8">
      <c r="A8" s="8" t="n">
        <v>7</v>
      </c>
      <c r="B8" s="9" t="inlineStr">
        <is>
          <t>Marie Laurent</t>
        </is>
      </c>
      <c r="C8" s="9" t="inlineStr">
        <is>
          <t>Services Entreprises</t>
        </is>
      </c>
      <c r="D8" s="10" t="inlineStr">
        <is>
          <t>PDG</t>
        </is>
      </c>
      <c r="E8" s="9" t="inlineStr">
        <is>
          <t>marie.laurent@services.fr</t>
        </is>
      </c>
      <c r="F8" s="10" t="inlineStr">
        <is>
          <t>05 59 11 76 72</t>
        </is>
      </c>
      <c r="G8" s="10" t="inlineStr">
        <is>
          <t>Lyon</t>
        </is>
      </c>
      <c r="H8" s="8" t="inlineStr">
        <is>
          <t>Prospect</t>
        </is>
      </c>
      <c r="I8" s="8" t="inlineStr">
        <is>
          <t>Moyenne</t>
        </is>
      </c>
      <c r="J8" s="8" t="inlineStr">
        <is>
          <t>Recommandation</t>
        </is>
      </c>
      <c r="K8" s="11" t="n">
        <v>45901.62169621573</v>
      </c>
      <c r="L8" s="9" t="inlineStr">
        <is>
          <t>Intéressé par nos services</t>
        </is>
      </c>
    </row>
    <row r="9">
      <c r="A9" s="8" t="n">
        <v>8</v>
      </c>
      <c r="B9" s="9" t="inlineStr">
        <is>
          <t>Sophie Martin</t>
        </is>
      </c>
      <c r="C9" s="9" t="inlineStr">
        <is>
          <t>Tech Avancée SAS</t>
        </is>
      </c>
      <c r="D9" s="10" t="inlineStr">
        <is>
          <t>Chef de Projet</t>
        </is>
      </c>
      <c r="E9" s="9" t="inlineStr">
        <is>
          <t>sophie.martin@tech.fr</t>
        </is>
      </c>
      <c r="F9" s="10" t="inlineStr">
        <is>
          <t>07 24 96 68 72</t>
        </is>
      </c>
      <c r="G9" s="10" t="inlineStr">
        <is>
          <t>Paris</t>
        </is>
      </c>
      <c r="H9" s="8" t="inlineStr">
        <is>
          <t>Prospect</t>
        </is>
      </c>
      <c r="I9" s="8" t="inlineStr">
        <is>
          <t>Moyenne</t>
        </is>
      </c>
      <c r="J9" s="8" t="inlineStr">
        <is>
          <t>Recommandation</t>
        </is>
      </c>
      <c r="K9" s="11" t="n">
        <v>45919.62169621582</v>
      </c>
      <c r="L9" s="9" t="inlineStr">
        <is>
          <t>En attente de proposition</t>
        </is>
      </c>
    </row>
    <row r="10">
      <c r="A10" s="8" t="n">
        <v>9</v>
      </c>
      <c r="B10" s="9" t="inlineStr">
        <is>
          <t>Isabelle Rousseau</t>
        </is>
      </c>
      <c r="C10" s="9" t="inlineStr">
        <is>
          <t>Solutions Digitales SA</t>
        </is>
      </c>
      <c r="D10" s="10" t="inlineStr">
        <is>
          <t>Responsable Marketing</t>
        </is>
      </c>
      <c r="E10" s="9" t="inlineStr">
        <is>
          <t>isabelle.rousseau@solutions.fr</t>
        </is>
      </c>
      <c r="F10" s="10" t="inlineStr">
        <is>
          <t>02 77 89 66 26</t>
        </is>
      </c>
      <c r="G10" s="10" t="inlineStr">
        <is>
          <t>Rennes</t>
        </is>
      </c>
      <c r="H10" s="8" t="inlineStr">
        <is>
          <t>Lead froid</t>
        </is>
      </c>
      <c r="I10" s="8" t="inlineStr">
        <is>
          <t>Moyenne</t>
        </is>
      </c>
      <c r="J10" s="8" t="inlineStr">
        <is>
          <t>Appel entrant</t>
        </is>
      </c>
      <c r="K10" s="11" t="n">
        <v>45993.6216962159</v>
      </c>
      <c r="L10" s="9" t="inlineStr"/>
    </row>
    <row r="11">
      <c r="A11" s="8" t="n">
        <v>10</v>
      </c>
      <c r="B11" s="9" t="inlineStr">
        <is>
          <t>Laurent Lefebvre</t>
        </is>
      </c>
      <c r="C11" s="9" t="inlineStr">
        <is>
          <t>Innovation Plus EURL</t>
        </is>
      </c>
      <c r="D11" s="10" t="inlineStr">
        <is>
          <t>Chef de Projet</t>
        </is>
      </c>
      <c r="E11" s="9" t="inlineStr">
        <is>
          <t>laurent.lefebvre@innovation.fr</t>
        </is>
      </c>
      <c r="F11" s="10" t="inlineStr">
        <is>
          <t>02 29 94 37 31</t>
        </is>
      </c>
      <c r="G11" s="10" t="inlineStr">
        <is>
          <t>Toulouse</t>
        </is>
      </c>
      <c r="H11" s="8" t="inlineStr">
        <is>
          <t>Client inactif</t>
        </is>
      </c>
      <c r="I11" s="8" t="inlineStr">
        <is>
          <t>Haute</t>
        </is>
      </c>
      <c r="J11" s="8" t="inlineStr">
        <is>
          <t>Publicité</t>
        </is>
      </c>
      <c r="K11" s="11" t="n">
        <v>45876.62169621598</v>
      </c>
      <c r="L11" s="9" t="inlineStr">
        <is>
          <t>En attente de proposition</t>
        </is>
      </c>
    </row>
    <row r="12">
      <c r="A12" s="8" t="n">
        <v>11</v>
      </c>
      <c r="B12" s="9" t="inlineStr">
        <is>
          <t>Caroline Dubois</t>
        </is>
      </c>
      <c r="C12" s="9" t="inlineStr">
        <is>
          <t>Solutions Digitales SA</t>
        </is>
      </c>
      <c r="D12" s="10" t="inlineStr">
        <is>
          <t>Responsable Marketing</t>
        </is>
      </c>
      <c r="E12" s="9" t="inlineStr">
        <is>
          <t>caroline.dubois@solutions.fr</t>
        </is>
      </c>
      <c r="F12" s="10" t="inlineStr">
        <is>
          <t>03 48 65 46 63</t>
        </is>
      </c>
      <c r="G12" s="10" t="inlineStr">
        <is>
          <t>Nice</t>
        </is>
      </c>
      <c r="H12" s="8" t="inlineStr">
        <is>
          <t>Lead froid</t>
        </is>
      </c>
      <c r="I12" s="8" t="inlineStr">
        <is>
          <t>Moyenne</t>
        </is>
      </c>
      <c r="J12" s="8" t="inlineStr">
        <is>
          <t>Site web</t>
        </is>
      </c>
      <c r="K12" s="11" t="n">
        <v>46029.62169621606</v>
      </c>
      <c r="L12" s="9" t="inlineStr">
        <is>
          <t>Budget validé</t>
        </is>
      </c>
    </row>
    <row r="13">
      <c r="A13" s="8" t="n">
        <v>12</v>
      </c>
      <c r="B13" s="9" t="inlineStr">
        <is>
          <t>Jean Laurent</t>
        </is>
      </c>
      <c r="C13" s="9" t="inlineStr">
        <is>
          <t>Constructions Dubois SARL</t>
        </is>
      </c>
      <c r="D13" s="10" t="inlineStr">
        <is>
          <t>Responsable Marketing</t>
        </is>
      </c>
      <c r="E13" s="9" t="inlineStr">
        <is>
          <t>jean.laurent@constructions.fr</t>
        </is>
      </c>
      <c r="F13" s="10" t="inlineStr">
        <is>
          <t>06 95 64 58 62</t>
        </is>
      </c>
      <c r="G13" s="10" t="inlineStr">
        <is>
          <t>Toulouse</t>
        </is>
      </c>
      <c r="H13" s="8" t="inlineStr">
        <is>
          <t>Lead chaud</t>
        </is>
      </c>
      <c r="I13" s="8" t="inlineStr">
        <is>
          <t>Haute</t>
        </is>
      </c>
      <c r="J13" s="8" t="inlineStr">
        <is>
          <t>Site web</t>
        </is>
      </c>
      <c r="K13" s="11" t="n">
        <v>45877.62169621615</v>
      </c>
      <c r="L13" s="9" t="inlineStr"/>
    </row>
    <row r="14">
      <c r="A14" s="8" t="n">
        <v>13</v>
      </c>
      <c r="B14" s="9" t="inlineStr">
        <is>
          <t>Marie Laurent</t>
        </is>
      </c>
      <c r="C14" s="9" t="inlineStr">
        <is>
          <t>Constructions Dubois SARL</t>
        </is>
      </c>
      <c r="D14" s="10" t="inlineStr">
        <is>
          <t>Chef de Projet</t>
        </is>
      </c>
      <c r="E14" s="9" t="inlineStr">
        <is>
          <t>marie.laurent@constructions.fr</t>
        </is>
      </c>
      <c r="F14" s="10" t="inlineStr">
        <is>
          <t>06 49 41 33 93</t>
        </is>
      </c>
      <c r="G14" s="10" t="inlineStr">
        <is>
          <t>Lille</t>
        </is>
      </c>
      <c r="H14" s="8" t="inlineStr">
        <is>
          <t>Lead froid</t>
        </is>
      </c>
      <c r="I14" s="8" t="inlineStr">
        <is>
          <t>Basse</t>
        </is>
      </c>
      <c r="J14" s="8" t="inlineStr">
        <is>
          <t>Appel entrant</t>
        </is>
      </c>
      <c r="K14" s="11" t="n">
        <v>45894.62169621621</v>
      </c>
      <c r="L14" s="9" t="inlineStr">
        <is>
          <t>À recontacter rapidement</t>
        </is>
      </c>
    </row>
    <row r="15">
      <c r="A15" s="8" t="n">
        <v>14</v>
      </c>
      <c r="B15" s="9" t="inlineStr">
        <is>
          <t>Caroline Moreau</t>
        </is>
      </c>
      <c r="C15" s="9" t="inlineStr">
        <is>
          <t>Marketing Pro</t>
        </is>
      </c>
      <c r="D15" s="10" t="inlineStr">
        <is>
          <t>Directeur Commercial</t>
        </is>
      </c>
      <c r="E15" s="9" t="inlineStr">
        <is>
          <t>caroline.moreau@marketing.fr</t>
        </is>
      </c>
      <c r="F15" s="10" t="inlineStr">
        <is>
          <t>02 25 91 94 80</t>
        </is>
      </c>
      <c r="G15" s="10" t="inlineStr">
        <is>
          <t>Rennes</t>
        </is>
      </c>
      <c r="H15" s="8" t="inlineStr">
        <is>
          <t>Client actif</t>
        </is>
      </c>
      <c r="I15" s="8" t="inlineStr">
        <is>
          <t>Haute</t>
        </is>
      </c>
      <c r="J15" s="8" t="inlineStr">
        <is>
          <t>Site web</t>
        </is>
      </c>
      <c r="K15" s="11" t="n">
        <v>46024.62169621629</v>
      </c>
      <c r="L15" s="9" t="inlineStr">
        <is>
          <t>En attente de proposition</t>
        </is>
      </c>
    </row>
    <row r="16">
      <c r="A16" s="8" t="n">
        <v>15</v>
      </c>
      <c r="B16" s="9" t="inlineStr">
        <is>
          <t>Marie Dubois</t>
        </is>
      </c>
      <c r="C16" s="9" t="inlineStr">
        <is>
          <t>Marketing Pro</t>
        </is>
      </c>
      <c r="D16" s="10" t="inlineStr">
        <is>
          <t>Directeur Commercial</t>
        </is>
      </c>
      <c r="E16" s="9" t="inlineStr">
        <is>
          <t>marie.dubois@marketing.fr</t>
        </is>
      </c>
      <c r="F16" s="10" t="inlineStr">
        <is>
          <t>01 27 84 13 68</t>
        </is>
      </c>
      <c r="G16" s="10" t="inlineStr">
        <is>
          <t>Marseille</t>
        </is>
      </c>
      <c r="H16" s="8" t="inlineStr">
        <is>
          <t>Client actif</t>
        </is>
      </c>
      <c r="I16" s="8" t="inlineStr">
        <is>
          <t>Basse</t>
        </is>
      </c>
      <c r="J16" s="8" t="inlineStr">
        <is>
          <t>Recommandation</t>
        </is>
      </c>
      <c r="K16" s="11" t="n">
        <v>45949.62169621637</v>
      </c>
      <c r="L16" s="9" t="inlineStr"/>
    </row>
  </sheetData>
  <dataValidations count="3">
    <dataValidation sqref="H2:H1000" showErrorMessage="1" showInputMessage="1" allowBlank="0" type="list">
      <formula1>"Prospect,Client actif,Client inactif,Lead chaud,Lead froid"</formula1>
    </dataValidation>
    <dataValidation sqref="I2:I1000" showErrorMessage="1" showInputMessage="1" allowBlank="0" type="list">
      <formula1>"Haute,Moyenne,Basse"</formula1>
    </dataValidation>
    <dataValidation sqref="J2:J1000" showErrorMessage="1" showInputMessage="1" allowBlank="0" type="list">
      <formula1>"Site web,Recommandation,LinkedIn,Salon pro,Appel entrant,Publicité"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21"/>
  <sheetViews>
    <sheetView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20" customWidth="1" min="3" max="3"/>
    <col width="35" customWidth="1" min="4" max="4"/>
    <col width="15" customWidth="1" min="5" max="5"/>
    <col width="15" customWidth="1" min="6" max="6"/>
    <col width="14" customWidth="1" min="7" max="7"/>
    <col width="15" customWidth="1" min="8" max="8"/>
    <col width="18" customWidth="1" min="9" max="9"/>
    <col width="20" customWidth="1" min="10" max="10"/>
    <col width="30" customWidth="1" min="11" max="11"/>
  </cols>
  <sheetData>
    <row r="1">
      <c r="A1" s="7" t="inlineStr">
        <is>
          <t>ID Opp</t>
        </is>
      </c>
      <c r="B1" s="7" t="inlineStr">
        <is>
          <t>ID Client</t>
        </is>
      </c>
      <c r="C1" s="7" t="inlineStr">
        <is>
          <t>Nom Client</t>
        </is>
      </c>
      <c r="D1" s="7" t="inlineStr">
        <is>
          <t>Titre Opportunité</t>
        </is>
      </c>
      <c r="E1" s="7" t="inlineStr">
        <is>
          <t>Montant (€)</t>
        </is>
      </c>
      <c r="F1" s="7" t="inlineStr">
        <is>
          <t>Étape</t>
        </is>
      </c>
      <c r="G1" s="7" t="inlineStr">
        <is>
          <t>Probabilité %</t>
        </is>
      </c>
      <c r="H1" s="7" t="inlineStr">
        <is>
          <t>Date Création</t>
        </is>
      </c>
      <c r="I1" s="7" t="inlineStr">
        <is>
          <t>Date Clôture Prévue</t>
        </is>
      </c>
      <c r="J1" s="7" t="inlineStr">
        <is>
          <t>Produit/Service</t>
        </is>
      </c>
      <c r="K1" s="7" t="inlineStr">
        <is>
          <t>Notes</t>
        </is>
      </c>
    </row>
    <row r="2">
      <c r="A2" s="8" t="n">
        <v>1</v>
      </c>
      <c r="B2" s="8" t="n">
        <v>1</v>
      </c>
      <c r="C2" s="12" t="inlineStr">
        <is>
          <t>Thomas Moreau</t>
        </is>
      </c>
      <c r="D2" s="9" t="inlineStr">
        <is>
          <t>Déploiement solution - Formation</t>
        </is>
      </c>
      <c r="E2" s="13" t="n">
        <v>28000</v>
      </c>
      <c r="F2" s="10" t="inlineStr">
        <is>
          <t>Négociation</t>
        </is>
      </c>
      <c r="G2" s="14" t="n">
        <v>60</v>
      </c>
      <c r="H2" s="11" t="n">
        <v>46012.6216962603</v>
      </c>
      <c r="I2" s="15" t="n">
        <v>46074.6216962603</v>
      </c>
      <c r="J2" s="9" t="inlineStr">
        <is>
          <t>Solution ERP</t>
        </is>
      </c>
      <c r="K2" s="9" t="inlineStr">
        <is>
          <t>Décideur identifié</t>
        </is>
      </c>
    </row>
    <row r="3">
      <c r="A3" s="8" t="n">
        <v>2</v>
      </c>
      <c r="B3" s="8" t="n">
        <v>10</v>
      </c>
      <c r="C3" s="12" t="inlineStr">
        <is>
          <t>Laurent Lefebvre</t>
        </is>
      </c>
      <c r="D3" s="9" t="inlineStr">
        <is>
          <t>Extension contrat - Site web</t>
        </is>
      </c>
      <c r="E3" s="13" t="n">
        <v>13000</v>
      </c>
      <c r="F3" s="10" t="inlineStr">
        <is>
          <t>Gagné</t>
        </is>
      </c>
      <c r="G3" s="14" t="n">
        <v>100</v>
      </c>
      <c r="H3" s="11" t="n">
        <v>46042.62169626044</v>
      </c>
      <c r="I3" s="15" t="n">
        <v>46155.62169626044</v>
      </c>
      <c r="J3" s="9" t="inlineStr">
        <is>
          <t>Application mobile</t>
        </is>
      </c>
      <c r="K3" s="9" t="inlineStr">
        <is>
          <t>Budget confirmé</t>
        </is>
      </c>
    </row>
    <row r="4">
      <c r="A4" s="8" t="n">
        <v>3</v>
      </c>
      <c r="B4" s="8" t="n">
        <v>3</v>
      </c>
      <c r="C4" s="12" t="inlineStr">
        <is>
          <t>Pierre Rousseau</t>
        </is>
      </c>
      <c r="D4" s="9" t="inlineStr">
        <is>
          <t>Extension contrat - Site web</t>
        </is>
      </c>
      <c r="E4" s="13" t="n">
        <v>80000</v>
      </c>
      <c r="F4" s="10" t="inlineStr">
        <is>
          <t>Proposition</t>
        </is>
      </c>
      <c r="G4" s="14" t="n">
        <v>40</v>
      </c>
      <c r="H4" s="11" t="n">
        <v>46012.62169626051</v>
      </c>
      <c r="I4" s="15" t="n">
        <v>46088.62169626051</v>
      </c>
      <c r="J4" s="9" t="inlineStr">
        <is>
          <t>Solution ERP</t>
        </is>
      </c>
      <c r="K4" s="9" t="inlineStr">
        <is>
          <t>Décideur identifié</t>
        </is>
      </c>
    </row>
    <row r="5">
      <c r="A5" s="8" t="n">
        <v>4</v>
      </c>
      <c r="B5" s="8" t="n">
        <v>13</v>
      </c>
      <c r="C5" s="12" t="inlineStr">
        <is>
          <t>Marie Laurent</t>
        </is>
      </c>
      <c r="D5" s="9" t="inlineStr">
        <is>
          <t>Extension contrat - Solution ERP</t>
        </is>
      </c>
      <c r="E5" s="13" t="n">
        <v>90000</v>
      </c>
      <c r="F5" s="10" t="inlineStr">
        <is>
          <t>Négociation</t>
        </is>
      </c>
      <c r="G5" s="14" t="n">
        <v>60</v>
      </c>
      <c r="H5" s="11" t="n">
        <v>46014.62169626057</v>
      </c>
      <c r="I5" s="15" t="n">
        <v>46062.62169626057</v>
      </c>
      <c r="J5" s="9" t="inlineStr">
        <is>
          <t>Support Premium</t>
        </is>
      </c>
      <c r="K5" s="9" t="inlineStr"/>
    </row>
    <row r="6">
      <c r="A6" s="8" t="n">
        <v>5</v>
      </c>
      <c r="B6" s="8" t="n">
        <v>11</v>
      </c>
      <c r="C6" s="12" t="inlineStr">
        <is>
          <t>Caroline Dubois</t>
        </is>
      </c>
      <c r="D6" s="9" t="inlineStr">
        <is>
          <t>Extension contrat - Solution ERP</t>
        </is>
      </c>
      <c r="E6" s="13" t="n">
        <v>95000</v>
      </c>
      <c r="F6" s="10" t="inlineStr">
        <is>
          <t>Contrat</t>
        </is>
      </c>
      <c r="G6" s="14" t="n">
        <v>80</v>
      </c>
      <c r="H6" s="11" t="n">
        <v>46015.62169626063</v>
      </c>
      <c r="I6" s="15" t="n">
        <v>46087.62169626063</v>
      </c>
      <c r="J6" s="9" t="inlineStr">
        <is>
          <t>Application mobile</t>
        </is>
      </c>
      <c r="K6" s="9" t="inlineStr">
        <is>
          <t>Décideur identifié</t>
        </is>
      </c>
    </row>
    <row r="7">
      <c r="A7" s="8" t="n">
        <v>6</v>
      </c>
      <c r="B7" s="8" t="n">
        <v>9</v>
      </c>
      <c r="C7" s="12" t="inlineStr">
        <is>
          <t>Isabelle Rousseau</t>
        </is>
      </c>
      <c r="D7" s="9" t="inlineStr">
        <is>
          <t>Refonte système - Solution ERP</t>
        </is>
      </c>
      <c r="E7" s="13" t="n">
        <v>6000</v>
      </c>
      <c r="F7" s="10" t="inlineStr">
        <is>
          <t>Proposition</t>
        </is>
      </c>
      <c r="G7" s="14" t="n">
        <v>40</v>
      </c>
      <c r="H7" s="11" t="n">
        <v>46031.62169626068</v>
      </c>
      <c r="I7" s="15" t="n">
        <v>46129.62169626068</v>
      </c>
      <c r="J7" s="9" t="inlineStr">
        <is>
          <t>Support Premium</t>
        </is>
      </c>
      <c r="K7" s="9" t="inlineStr">
        <is>
          <t>Décideur identifié</t>
        </is>
      </c>
    </row>
    <row r="8">
      <c r="A8" s="8" t="n">
        <v>7</v>
      </c>
      <c r="B8" s="8" t="n">
        <v>4</v>
      </c>
      <c r="C8" s="12" t="inlineStr">
        <is>
          <t>François Dupont</t>
        </is>
      </c>
      <c r="D8" s="9" t="inlineStr">
        <is>
          <t>Refonte système - Consulting</t>
        </is>
      </c>
      <c r="E8" s="13" t="n">
        <v>37000</v>
      </c>
      <c r="F8" s="10" t="inlineStr">
        <is>
          <t>Gagné</t>
        </is>
      </c>
      <c r="G8" s="14" t="n">
        <v>100</v>
      </c>
      <c r="H8" s="11" t="n">
        <v>46009.62169626074</v>
      </c>
      <c r="I8" s="15" t="n">
        <v>46057.62169626074</v>
      </c>
      <c r="J8" s="9" t="inlineStr">
        <is>
          <t>Site web</t>
        </is>
      </c>
      <c r="K8" s="9" t="inlineStr">
        <is>
          <t>Timing serré</t>
        </is>
      </c>
    </row>
    <row r="9">
      <c r="A9" s="8" t="n">
        <v>8</v>
      </c>
      <c r="B9" s="8" t="n">
        <v>1</v>
      </c>
      <c r="C9" s="12" t="inlineStr">
        <is>
          <t>Thomas Moreau</t>
        </is>
      </c>
      <c r="D9" s="9" t="inlineStr">
        <is>
          <t>Migration cloud - Application mobile</t>
        </is>
      </c>
      <c r="E9" s="13" t="n">
        <v>65000</v>
      </c>
      <c r="F9" s="10" t="inlineStr">
        <is>
          <t>Contrat</t>
        </is>
      </c>
      <c r="G9" s="14" t="n">
        <v>80</v>
      </c>
      <c r="H9" s="11" t="n">
        <v>46042.62169626082</v>
      </c>
      <c r="I9" s="15" t="n">
        <v>46150.62169626082</v>
      </c>
      <c r="J9" s="9" t="inlineStr">
        <is>
          <t>Formation</t>
        </is>
      </c>
      <c r="K9" s="9" t="inlineStr"/>
    </row>
    <row r="10">
      <c r="A10" s="8" t="n">
        <v>9</v>
      </c>
      <c r="B10" s="8" t="n">
        <v>10</v>
      </c>
      <c r="C10" s="12" t="inlineStr">
        <is>
          <t>Laurent Lefebvre</t>
        </is>
      </c>
      <c r="D10" s="9" t="inlineStr">
        <is>
          <t>Optimisation process - Solution ERP</t>
        </is>
      </c>
      <c r="E10" s="13" t="n">
        <v>62000</v>
      </c>
      <c r="F10" s="10" t="inlineStr">
        <is>
          <t>Négociation</t>
        </is>
      </c>
      <c r="G10" s="14" t="n">
        <v>60</v>
      </c>
      <c r="H10" s="11" t="n">
        <v>45968.62169626088</v>
      </c>
      <c r="I10" s="15" t="n">
        <v>46073.62169626088</v>
      </c>
      <c r="J10" s="9" t="inlineStr">
        <is>
          <t>Logiciel CRM</t>
        </is>
      </c>
      <c r="K10" s="9" t="inlineStr">
        <is>
          <t>Budget confirmé</t>
        </is>
      </c>
    </row>
    <row r="11">
      <c r="A11" s="8" t="n">
        <v>10</v>
      </c>
      <c r="B11" s="8" t="n">
        <v>9</v>
      </c>
      <c r="C11" s="12" t="inlineStr">
        <is>
          <t>Isabelle Rousseau</t>
        </is>
      </c>
      <c r="D11" s="9" t="inlineStr">
        <is>
          <t>Migration cloud - Site web</t>
        </is>
      </c>
      <c r="E11" s="13" t="n">
        <v>13000</v>
      </c>
      <c r="F11" s="10" t="inlineStr">
        <is>
          <t>Perdu</t>
        </is>
      </c>
      <c r="G11" s="14" t="n">
        <v>0</v>
      </c>
      <c r="H11" s="11" t="n">
        <v>46014.62169626093</v>
      </c>
      <c r="I11" s="15" t="n">
        <v>46131.62169626093</v>
      </c>
      <c r="J11" s="9" t="inlineStr">
        <is>
          <t>Support Premium</t>
        </is>
      </c>
      <c r="K11" s="9" t="inlineStr">
        <is>
          <t>Budget confirmé</t>
        </is>
      </c>
    </row>
    <row r="12">
      <c r="A12" s="8" t="n">
        <v>11</v>
      </c>
      <c r="B12" s="8" t="n">
        <v>5</v>
      </c>
      <c r="C12" s="12" t="inlineStr">
        <is>
          <t>Laurent Dubois</t>
        </is>
      </c>
      <c r="D12" s="9" t="inlineStr">
        <is>
          <t>Extension contrat - Formation</t>
        </is>
      </c>
      <c r="E12" s="13" t="n">
        <v>6000</v>
      </c>
      <c r="F12" s="10" t="inlineStr">
        <is>
          <t>Perdu</t>
        </is>
      </c>
      <c r="G12" s="14" t="n">
        <v>0</v>
      </c>
      <c r="H12" s="11" t="n">
        <v>45988.62169626097</v>
      </c>
      <c r="I12" s="15" t="n">
        <v>46063.62169626097</v>
      </c>
      <c r="J12" s="9" t="inlineStr">
        <is>
          <t>Formation</t>
        </is>
      </c>
      <c r="K12" s="9" t="inlineStr">
        <is>
          <t>Timing serré</t>
        </is>
      </c>
    </row>
    <row r="13">
      <c r="A13" s="8" t="n">
        <v>12</v>
      </c>
      <c r="B13" s="8" t="n">
        <v>6</v>
      </c>
      <c r="C13" s="12" t="inlineStr">
        <is>
          <t>Marie Lefebvre</t>
        </is>
      </c>
      <c r="D13" s="9" t="inlineStr">
        <is>
          <t>Déploiement solution - Application mobile</t>
        </is>
      </c>
      <c r="E13" s="13" t="n">
        <v>58000</v>
      </c>
      <c r="F13" s="10" t="inlineStr">
        <is>
          <t>Contrat</t>
        </is>
      </c>
      <c r="G13" s="14" t="n">
        <v>80</v>
      </c>
      <c r="H13" s="11" t="n">
        <v>46045.62169626103</v>
      </c>
      <c r="I13" s="15" t="n">
        <v>46099.62169626103</v>
      </c>
      <c r="J13" s="9" t="inlineStr">
        <is>
          <t>Support Premium</t>
        </is>
      </c>
      <c r="K13" s="9" t="inlineStr"/>
    </row>
    <row r="14">
      <c r="A14" s="8" t="n">
        <v>13</v>
      </c>
      <c r="B14" s="8" t="n">
        <v>6</v>
      </c>
      <c r="C14" s="12" t="inlineStr">
        <is>
          <t>Marie Lefebvre</t>
        </is>
      </c>
      <c r="D14" s="9" t="inlineStr">
        <is>
          <t>Migration cloud - Solution ERP</t>
        </is>
      </c>
      <c r="E14" s="13" t="n">
        <v>80000</v>
      </c>
      <c r="F14" s="10" t="inlineStr">
        <is>
          <t>Proposition</t>
        </is>
      </c>
      <c r="G14" s="14" t="n">
        <v>40</v>
      </c>
      <c r="H14" s="11" t="n">
        <v>46027.62169626108</v>
      </c>
      <c r="I14" s="15" t="n">
        <v>46071.62169626108</v>
      </c>
      <c r="J14" s="9" t="inlineStr">
        <is>
          <t>Logiciel CRM</t>
        </is>
      </c>
      <c r="K14" s="9" t="inlineStr">
        <is>
          <t>Décideur identifié</t>
        </is>
      </c>
    </row>
    <row r="15">
      <c r="A15" s="8" t="n">
        <v>14</v>
      </c>
      <c r="B15" s="8" t="n">
        <v>11</v>
      </c>
      <c r="C15" s="12" t="inlineStr">
        <is>
          <t>Caroline Dubois</t>
        </is>
      </c>
      <c r="D15" s="9" t="inlineStr">
        <is>
          <t>Migration cloud - Support Premium</t>
        </is>
      </c>
      <c r="E15" s="13" t="n">
        <v>43000</v>
      </c>
      <c r="F15" s="10" t="inlineStr">
        <is>
          <t>Contrat</t>
        </is>
      </c>
      <c r="G15" s="14" t="n">
        <v>80</v>
      </c>
      <c r="H15" s="11" t="n">
        <v>45962.62169626112</v>
      </c>
      <c r="I15" s="15" t="n">
        <v>45993.62169626112</v>
      </c>
      <c r="J15" s="9" t="inlineStr">
        <is>
          <t>Site web</t>
        </is>
      </c>
      <c r="K15" s="9" t="inlineStr">
        <is>
          <t>Concurrence forte</t>
        </is>
      </c>
    </row>
    <row r="16">
      <c r="A16" s="8" t="n">
        <v>15</v>
      </c>
      <c r="B16" s="8" t="n">
        <v>12</v>
      </c>
      <c r="C16" s="12" t="inlineStr">
        <is>
          <t>Jean Laurent</t>
        </is>
      </c>
      <c r="D16" s="9" t="inlineStr">
        <is>
          <t>Déploiement solution - Application mobile</t>
        </is>
      </c>
      <c r="E16" s="13" t="n">
        <v>53000</v>
      </c>
      <c r="F16" s="10" t="inlineStr">
        <is>
          <t>Perdu</t>
        </is>
      </c>
      <c r="G16" s="14" t="n">
        <v>0</v>
      </c>
      <c r="H16" s="11" t="n">
        <v>46010.62169626118</v>
      </c>
      <c r="I16" s="15" t="n">
        <v>46126.62169626118</v>
      </c>
      <c r="J16" s="9" t="inlineStr">
        <is>
          <t>Logiciel CRM</t>
        </is>
      </c>
      <c r="K16" s="9" t="inlineStr">
        <is>
          <t>Décideur identifié</t>
        </is>
      </c>
    </row>
    <row r="17">
      <c r="A17" s="8" t="n">
        <v>16</v>
      </c>
      <c r="B17" s="8" t="n">
        <v>3</v>
      </c>
      <c r="C17" s="12" t="inlineStr">
        <is>
          <t>Pierre Rousseau</t>
        </is>
      </c>
      <c r="D17" s="9" t="inlineStr">
        <is>
          <t>Optimisation process - Consulting</t>
        </is>
      </c>
      <c r="E17" s="13" t="n">
        <v>20000</v>
      </c>
      <c r="F17" s="10" t="inlineStr">
        <is>
          <t>Perdu</t>
        </is>
      </c>
      <c r="G17" s="14" t="n">
        <v>0</v>
      </c>
      <c r="H17" s="11" t="n">
        <v>46013.62169626122</v>
      </c>
      <c r="I17" s="15" t="n">
        <v>46094.62169626122</v>
      </c>
      <c r="J17" s="9" t="inlineStr">
        <is>
          <t>Site web</t>
        </is>
      </c>
      <c r="K17" s="9" t="inlineStr"/>
    </row>
    <row r="18">
      <c r="A18" s="8" t="n">
        <v>17</v>
      </c>
      <c r="B18" s="8" t="n">
        <v>6</v>
      </c>
      <c r="C18" s="12" t="inlineStr">
        <is>
          <t>Marie Lefebvre</t>
        </is>
      </c>
      <c r="D18" s="9" t="inlineStr">
        <is>
          <t>Migration cloud - Logiciel CRM</t>
        </is>
      </c>
      <c r="E18" s="13" t="n">
        <v>73000</v>
      </c>
      <c r="F18" s="10" t="inlineStr">
        <is>
          <t>Négociation</t>
        </is>
      </c>
      <c r="G18" s="14" t="n">
        <v>60</v>
      </c>
      <c r="H18" s="11" t="n">
        <v>46011.62169626128</v>
      </c>
      <c r="I18" s="15" t="n">
        <v>46086.62169626128</v>
      </c>
      <c r="J18" s="9" t="inlineStr">
        <is>
          <t>Solution ERP</t>
        </is>
      </c>
      <c r="K18" s="9" t="inlineStr">
        <is>
          <t>Timing serré</t>
        </is>
      </c>
    </row>
    <row r="19">
      <c r="A19" s="8" t="n">
        <v>18</v>
      </c>
      <c r="B19" s="8" t="n">
        <v>6</v>
      </c>
      <c r="C19" s="12" t="inlineStr">
        <is>
          <t>Marie Lefebvre</t>
        </is>
      </c>
      <c r="D19" s="9" t="inlineStr">
        <is>
          <t>Déploiement solution - Site web</t>
        </is>
      </c>
      <c r="E19" s="13" t="n">
        <v>37000</v>
      </c>
      <c r="F19" s="10" t="inlineStr">
        <is>
          <t>Contrat</t>
        </is>
      </c>
      <c r="G19" s="14" t="n">
        <v>80</v>
      </c>
      <c r="H19" s="11" t="n">
        <v>45996.62169626139</v>
      </c>
      <c r="I19" s="15" t="n">
        <v>46061.62169626139</v>
      </c>
      <c r="J19" s="9" t="inlineStr">
        <is>
          <t>Formation</t>
        </is>
      </c>
      <c r="K19" s="9" t="inlineStr">
        <is>
          <t>Concurrence forte</t>
        </is>
      </c>
    </row>
    <row r="20">
      <c r="A20" s="8" t="n">
        <v>19</v>
      </c>
      <c r="B20" s="8" t="n">
        <v>5</v>
      </c>
      <c r="C20" s="12" t="inlineStr">
        <is>
          <t>Laurent Dubois</t>
        </is>
      </c>
      <c r="D20" s="9" t="inlineStr">
        <is>
          <t>Migration cloud - Application mobile</t>
        </is>
      </c>
      <c r="E20" s="13" t="n">
        <v>11000</v>
      </c>
      <c r="F20" s="10" t="inlineStr">
        <is>
          <t>Gagné</t>
        </is>
      </c>
      <c r="G20" s="14" t="n">
        <v>100</v>
      </c>
      <c r="H20" s="11" t="n">
        <v>46012.62169626143</v>
      </c>
      <c r="I20" s="15" t="n">
        <v>46060.62169626143</v>
      </c>
      <c r="J20" s="9" t="inlineStr">
        <is>
          <t>Logiciel CRM</t>
        </is>
      </c>
      <c r="K20" s="9" t="inlineStr">
        <is>
          <t>Décideur identifié</t>
        </is>
      </c>
    </row>
    <row r="21">
      <c r="A21" s="8" t="n">
        <v>20</v>
      </c>
      <c r="B21" s="8" t="n">
        <v>14</v>
      </c>
      <c r="C21" s="12" t="inlineStr">
        <is>
          <t>Caroline Moreau</t>
        </is>
      </c>
      <c r="D21" s="9" t="inlineStr">
        <is>
          <t>Optimisation process - Solution ERP</t>
        </is>
      </c>
      <c r="E21" s="13" t="n">
        <v>77000</v>
      </c>
      <c r="F21" s="10" t="inlineStr">
        <is>
          <t>Négociation</t>
        </is>
      </c>
      <c r="G21" s="14" t="n">
        <v>60</v>
      </c>
      <c r="H21" s="11" t="n">
        <v>45996.62169626148</v>
      </c>
      <c r="I21" s="15" t="n">
        <v>46044.62169626148</v>
      </c>
      <c r="J21" s="9" t="inlineStr">
        <is>
          <t>Support Premium</t>
        </is>
      </c>
      <c r="K21" s="9" t="inlineStr"/>
    </row>
  </sheetData>
  <dataValidations count="1">
    <dataValidation sqref="F2:F1000" showErrorMessage="1" showInputMessage="1" allowBlank="0" type="list">
      <formula1>"Qualification,Proposition,Négociation,Contrat,Gagné,Perdu"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26"/>
  <sheetViews>
    <sheetView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20" customWidth="1" min="3" max="3"/>
    <col width="15" customWidth="1" min="4" max="4"/>
    <col width="30" customWidth="1" min="5" max="5"/>
    <col width="15" customWidth="1" min="6" max="6"/>
    <col width="10" customWidth="1" min="7" max="7"/>
    <col width="12" customWidth="1" min="8" max="8"/>
    <col width="12" customWidth="1" min="9" max="9"/>
    <col width="18" customWidth="1" min="10" max="10"/>
    <col width="30" customWidth="1" min="11" max="11"/>
  </cols>
  <sheetData>
    <row r="1">
      <c r="A1" s="7" t="inlineStr">
        <is>
          <t>ID Act</t>
        </is>
      </c>
      <c r="B1" s="7" t="inlineStr">
        <is>
          <t>ID Client</t>
        </is>
      </c>
      <c r="C1" s="7" t="inlineStr">
        <is>
          <t>Nom Client</t>
        </is>
      </c>
      <c r="D1" s="7" t="inlineStr">
        <is>
          <t>Type</t>
        </is>
      </c>
      <c r="E1" s="7" t="inlineStr">
        <is>
          <t>Sujet</t>
        </is>
      </c>
      <c r="F1" s="7" t="inlineStr">
        <is>
          <t>Date</t>
        </is>
      </c>
      <c r="G1" s="7" t="inlineStr">
        <is>
          <t>Heure</t>
        </is>
      </c>
      <c r="H1" s="7" t="inlineStr">
        <is>
          <t>Durée (min)</t>
        </is>
      </c>
      <c r="I1" s="7" t="inlineStr">
        <is>
          <t>Statut</t>
        </is>
      </c>
      <c r="J1" s="7" t="inlineStr">
        <is>
          <t>Commercial</t>
        </is>
      </c>
      <c r="K1" s="7" t="inlineStr">
        <is>
          <t>Résultat</t>
        </is>
      </c>
    </row>
    <row r="2">
      <c r="A2" s="8" t="n">
        <v>1</v>
      </c>
      <c r="B2" s="8" t="n">
        <v>10</v>
      </c>
      <c r="C2" s="12" t="inlineStr">
        <is>
          <t>Laurent Lefebvre</t>
        </is>
      </c>
      <c r="D2" s="10" t="inlineStr">
        <is>
          <t>Email</t>
        </is>
      </c>
      <c r="E2" s="9" t="inlineStr">
        <is>
          <t>Suivi proposition</t>
        </is>
      </c>
      <c r="F2" s="15" t="n">
        <v>46067.62169630918</v>
      </c>
      <c r="G2" s="10" t="inlineStr">
        <is>
          <t>10:30</t>
        </is>
      </c>
      <c r="H2" s="10" t="n">
        <v>15</v>
      </c>
      <c r="I2" s="10" t="inlineStr">
        <is>
          <t>Planifié</t>
        </is>
      </c>
      <c r="J2" s="10" t="inlineStr">
        <is>
          <t>Julie Rousseau</t>
        </is>
      </c>
      <c r="K2" s="9" t="inlineStr"/>
    </row>
    <row r="3">
      <c r="A3" s="8" t="n">
        <v>2</v>
      </c>
      <c r="B3" s="8" t="n">
        <v>8</v>
      </c>
      <c r="C3" s="12" t="inlineStr">
        <is>
          <t>Sophie Martin</t>
        </is>
      </c>
      <c r="D3" s="10" t="inlineStr">
        <is>
          <t>Email</t>
        </is>
      </c>
      <c r="E3" s="9" t="inlineStr">
        <is>
          <t>Négociation tarifs</t>
        </is>
      </c>
      <c r="F3" s="15" t="n">
        <v>46041.62169630936</v>
      </c>
      <c r="G3" s="10" t="inlineStr">
        <is>
          <t>15:30</t>
        </is>
      </c>
      <c r="H3" s="10" t="n">
        <v>15</v>
      </c>
      <c r="I3" s="10" t="inlineStr">
        <is>
          <t>Réalisé</t>
        </is>
      </c>
      <c r="J3" s="10" t="inlineStr">
        <is>
          <t>Thomas Leroy</t>
        </is>
      </c>
      <c r="K3" s="9" t="inlineStr">
        <is>
          <t>À recontacter</t>
        </is>
      </c>
    </row>
    <row r="4">
      <c r="A4" s="8" t="n">
        <v>3</v>
      </c>
      <c r="B4" s="8" t="n">
        <v>4</v>
      </c>
      <c r="C4" s="12" t="inlineStr">
        <is>
          <t>François Dupont</t>
        </is>
      </c>
      <c r="D4" s="10" t="inlineStr">
        <is>
          <t>Appel</t>
        </is>
      </c>
      <c r="E4" s="9" t="inlineStr">
        <is>
          <t>Signature contrat</t>
        </is>
      </c>
      <c r="F4" s="15" t="n">
        <v>46028.62169630944</v>
      </c>
      <c r="G4" s="10" t="inlineStr">
        <is>
          <t>10:00</t>
        </is>
      </c>
      <c r="H4" s="10" t="n">
        <v>45</v>
      </c>
      <c r="I4" s="10" t="inlineStr">
        <is>
          <t>Réalisé</t>
        </is>
      </c>
      <c r="J4" s="10" t="inlineStr">
        <is>
          <t>Pierre Martin</t>
        </is>
      </c>
      <c r="K4" s="9" t="inlineStr">
        <is>
          <t>Positif - RDV pris</t>
        </is>
      </c>
    </row>
    <row r="5">
      <c r="A5" s="8" t="n">
        <v>4</v>
      </c>
      <c r="B5" s="8" t="n">
        <v>4</v>
      </c>
      <c r="C5" s="12" t="inlineStr">
        <is>
          <t>François Dupont</t>
        </is>
      </c>
      <c r="D5" s="10" t="inlineStr">
        <is>
          <t>Appel</t>
        </is>
      </c>
      <c r="E5" s="9" t="inlineStr">
        <is>
          <t>Présentation offre</t>
        </is>
      </c>
      <c r="F5" s="15" t="n">
        <v>46047.62169630951</v>
      </c>
      <c r="G5" s="10" t="inlineStr">
        <is>
          <t>08:00</t>
        </is>
      </c>
      <c r="H5" s="10" t="n">
        <v>15</v>
      </c>
      <c r="I5" s="10" t="inlineStr">
        <is>
          <t>Réalisé</t>
        </is>
      </c>
      <c r="J5" s="10" t="inlineStr">
        <is>
          <t>Thomas Leroy</t>
        </is>
      </c>
      <c r="K5" s="9" t="inlineStr"/>
    </row>
    <row r="6">
      <c r="A6" s="8" t="n">
        <v>5</v>
      </c>
      <c r="B6" s="8" t="n">
        <v>4</v>
      </c>
      <c r="C6" s="12" t="inlineStr">
        <is>
          <t>François Dupont</t>
        </is>
      </c>
      <c r="D6" s="10" t="inlineStr">
        <is>
          <t>Démo</t>
        </is>
      </c>
      <c r="E6" s="9" t="inlineStr">
        <is>
          <t>Suivi proposition</t>
        </is>
      </c>
      <c r="F6" s="15" t="n">
        <v>46043.62169630957</v>
      </c>
      <c r="G6" s="10" t="inlineStr">
        <is>
          <t>14:45</t>
        </is>
      </c>
      <c r="H6" s="10" t="n">
        <v>15</v>
      </c>
      <c r="I6" s="10" t="inlineStr">
        <is>
          <t>Réalisé</t>
        </is>
      </c>
      <c r="J6" s="10" t="inlineStr">
        <is>
          <t>Pierre Martin</t>
        </is>
      </c>
      <c r="K6" s="9" t="inlineStr">
        <is>
          <t>À recontacter</t>
        </is>
      </c>
    </row>
    <row r="7">
      <c r="A7" s="8" t="n">
        <v>6</v>
      </c>
      <c r="B7" s="8" t="n">
        <v>6</v>
      </c>
      <c r="C7" s="12" t="inlineStr">
        <is>
          <t>Marie Lefebvre</t>
        </is>
      </c>
      <c r="D7" s="10" t="inlineStr">
        <is>
          <t>Email</t>
        </is>
      </c>
      <c r="E7" s="9" t="inlineStr">
        <is>
          <t>Point d'avancement</t>
        </is>
      </c>
      <c r="F7" s="15" t="n">
        <v>46028.62169630963</v>
      </c>
      <c r="G7" s="10" t="inlineStr">
        <is>
          <t>17:45</t>
        </is>
      </c>
      <c r="H7" s="10" t="n">
        <v>45</v>
      </c>
      <c r="I7" s="10" t="inlineStr">
        <is>
          <t>Réalisé</t>
        </is>
      </c>
      <c r="J7" s="10" t="inlineStr">
        <is>
          <t>Pierre Martin</t>
        </is>
      </c>
      <c r="K7" s="9" t="inlineStr">
        <is>
          <t>À recontacter</t>
        </is>
      </c>
    </row>
    <row r="8">
      <c r="A8" s="8" t="n">
        <v>7</v>
      </c>
      <c r="B8" s="8" t="n">
        <v>4</v>
      </c>
      <c r="C8" s="12" t="inlineStr">
        <is>
          <t>François Dupont</t>
        </is>
      </c>
      <c r="D8" s="10" t="inlineStr">
        <is>
          <t>Rendez-vous</t>
        </is>
      </c>
      <c r="E8" s="9" t="inlineStr">
        <is>
          <t>Point d'avancement</t>
        </is>
      </c>
      <c r="F8" s="15" t="n">
        <v>46045.62169630969</v>
      </c>
      <c r="G8" s="10" t="inlineStr">
        <is>
          <t>12:15</t>
        </is>
      </c>
      <c r="H8" s="10" t="n">
        <v>30</v>
      </c>
      <c r="I8" s="10" t="inlineStr">
        <is>
          <t>Réalisé</t>
        </is>
      </c>
      <c r="J8" s="10" t="inlineStr">
        <is>
          <t>Thomas Leroy</t>
        </is>
      </c>
      <c r="K8" s="9" t="inlineStr">
        <is>
          <t>Pas intéressé</t>
        </is>
      </c>
    </row>
    <row r="9">
      <c r="A9" s="8" t="n">
        <v>8</v>
      </c>
      <c r="B9" s="8" t="n">
        <v>1</v>
      </c>
      <c r="C9" s="12" t="inlineStr">
        <is>
          <t>Thomas Moreau</t>
        </is>
      </c>
      <c r="D9" s="10" t="inlineStr">
        <is>
          <t>Démo</t>
        </is>
      </c>
      <c r="E9" s="9" t="inlineStr">
        <is>
          <t>Signature contrat</t>
        </is>
      </c>
      <c r="F9" s="15" t="n">
        <v>46040.62169630975</v>
      </c>
      <c r="G9" s="10" t="inlineStr">
        <is>
          <t>16:45</t>
        </is>
      </c>
      <c r="H9" s="10" t="n">
        <v>60</v>
      </c>
      <c r="I9" s="10" t="inlineStr">
        <is>
          <t>Réalisé</t>
        </is>
      </c>
      <c r="J9" s="10" t="inlineStr">
        <is>
          <t>Marie Dupont</t>
        </is>
      </c>
      <c r="K9" s="9" t="inlineStr">
        <is>
          <t>À recontacter</t>
        </is>
      </c>
    </row>
    <row r="10">
      <c r="A10" s="8" t="n">
        <v>9</v>
      </c>
      <c r="B10" s="8" t="n">
        <v>13</v>
      </c>
      <c r="C10" s="12" t="inlineStr">
        <is>
          <t>Marie Laurent</t>
        </is>
      </c>
      <c r="D10" s="10" t="inlineStr">
        <is>
          <t>Email</t>
        </is>
      </c>
      <c r="E10" s="9" t="inlineStr">
        <is>
          <t>Signature contrat</t>
        </is>
      </c>
      <c r="F10" s="15" t="n">
        <v>46027.62169630981</v>
      </c>
      <c r="G10" s="10" t="inlineStr">
        <is>
          <t>10:00</t>
        </is>
      </c>
      <c r="H10" s="10" t="n">
        <v>60</v>
      </c>
      <c r="I10" s="10" t="inlineStr">
        <is>
          <t>Réalisé</t>
        </is>
      </c>
      <c r="J10" s="10" t="inlineStr">
        <is>
          <t>Julie Rousseau</t>
        </is>
      </c>
      <c r="K10" s="9" t="inlineStr">
        <is>
          <t>À recontacter</t>
        </is>
      </c>
    </row>
    <row r="11">
      <c r="A11" s="8" t="n">
        <v>10</v>
      </c>
      <c r="B11" s="8" t="n">
        <v>12</v>
      </c>
      <c r="C11" s="12" t="inlineStr">
        <is>
          <t>Jean Laurent</t>
        </is>
      </c>
      <c r="D11" s="10" t="inlineStr">
        <is>
          <t>Démo</t>
        </is>
      </c>
      <c r="E11" s="9" t="inlineStr">
        <is>
          <t>Présentation offre</t>
        </is>
      </c>
      <c r="F11" s="15" t="n">
        <v>46052.62169630986</v>
      </c>
      <c r="G11" s="10" t="inlineStr">
        <is>
          <t>10:30</t>
        </is>
      </c>
      <c r="H11" s="10" t="n">
        <v>90</v>
      </c>
      <c r="I11" s="10" t="inlineStr">
        <is>
          <t>Réalisé</t>
        </is>
      </c>
      <c r="J11" s="10" t="inlineStr">
        <is>
          <t>Pierre Martin</t>
        </is>
      </c>
      <c r="K11" s="9" t="inlineStr"/>
    </row>
    <row r="12">
      <c r="A12" s="8" t="n">
        <v>11</v>
      </c>
      <c r="B12" s="8" t="n">
        <v>14</v>
      </c>
      <c r="C12" s="12" t="inlineStr">
        <is>
          <t>Caroline Moreau</t>
        </is>
      </c>
      <c r="D12" s="10" t="inlineStr">
        <is>
          <t>Rendez-vous</t>
        </is>
      </c>
      <c r="E12" s="9" t="inlineStr">
        <is>
          <t>Présentation offre</t>
        </is>
      </c>
      <c r="F12" s="15" t="n">
        <v>46055.62169630992</v>
      </c>
      <c r="G12" s="10" t="inlineStr">
        <is>
          <t>11:15</t>
        </is>
      </c>
      <c r="H12" s="10" t="n">
        <v>30</v>
      </c>
      <c r="I12" s="10" t="inlineStr">
        <is>
          <t>Planifié</t>
        </is>
      </c>
      <c r="J12" s="10" t="inlineStr">
        <is>
          <t>Julie Rousseau</t>
        </is>
      </c>
      <c r="K12" s="9" t="inlineStr"/>
    </row>
    <row r="13">
      <c r="A13" s="8" t="n">
        <v>12</v>
      </c>
      <c r="B13" s="8" t="n">
        <v>3</v>
      </c>
      <c r="C13" s="12" t="inlineStr">
        <is>
          <t>Pierre Rousseau</t>
        </is>
      </c>
      <c r="D13" s="10" t="inlineStr">
        <is>
          <t>Rendez-vous</t>
        </is>
      </c>
      <c r="E13" s="9" t="inlineStr">
        <is>
          <t>Relance devis</t>
        </is>
      </c>
      <c r="F13" s="15" t="n">
        <v>46023.62169630998</v>
      </c>
      <c r="G13" s="10" t="inlineStr">
        <is>
          <t>08:45</t>
        </is>
      </c>
      <c r="H13" s="10" t="n">
        <v>15</v>
      </c>
      <c r="I13" s="10" t="inlineStr">
        <is>
          <t>Réalisé</t>
        </is>
      </c>
      <c r="J13" s="10" t="inlineStr">
        <is>
          <t>Sophie Bernard</t>
        </is>
      </c>
      <c r="K13" s="9" t="inlineStr"/>
    </row>
    <row r="14">
      <c r="A14" s="8" t="n">
        <v>13</v>
      </c>
      <c r="B14" s="8" t="n">
        <v>1</v>
      </c>
      <c r="C14" s="12" t="inlineStr">
        <is>
          <t>Thomas Moreau</t>
        </is>
      </c>
      <c r="D14" s="10" t="inlineStr">
        <is>
          <t>Rendez-vous</t>
        </is>
      </c>
      <c r="E14" s="9" t="inlineStr">
        <is>
          <t>Point d'avancement</t>
        </is>
      </c>
      <c r="F14" s="15" t="n">
        <v>46045.62169631004</v>
      </c>
      <c r="G14" s="10" t="inlineStr">
        <is>
          <t>11:30</t>
        </is>
      </c>
      <c r="H14" s="10" t="n">
        <v>60</v>
      </c>
      <c r="I14" s="10" t="inlineStr">
        <is>
          <t>Réalisé</t>
        </is>
      </c>
      <c r="J14" s="10" t="inlineStr">
        <is>
          <t>Julie Rousseau</t>
        </is>
      </c>
      <c r="K14" s="9" t="inlineStr">
        <is>
          <t>Devis envoyé</t>
        </is>
      </c>
    </row>
    <row r="15">
      <c r="A15" s="8" t="n">
        <v>14</v>
      </c>
      <c r="B15" s="8" t="n">
        <v>4</v>
      </c>
      <c r="C15" s="12" t="inlineStr">
        <is>
          <t>François Dupont</t>
        </is>
      </c>
      <c r="D15" s="10" t="inlineStr">
        <is>
          <t>Démo</t>
        </is>
      </c>
      <c r="E15" s="9" t="inlineStr">
        <is>
          <t>Suivi proposition</t>
        </is>
      </c>
      <c r="F15" s="15" t="n">
        <v>46033.6216963101</v>
      </c>
      <c r="G15" s="10" t="inlineStr">
        <is>
          <t>16:15</t>
        </is>
      </c>
      <c r="H15" s="10" t="n">
        <v>60</v>
      </c>
      <c r="I15" s="10" t="inlineStr">
        <is>
          <t>Réalisé</t>
        </is>
      </c>
      <c r="J15" s="10" t="inlineStr">
        <is>
          <t>Pierre Martin</t>
        </is>
      </c>
      <c r="K15" s="9" t="inlineStr">
        <is>
          <t>À recontacter</t>
        </is>
      </c>
    </row>
    <row r="16">
      <c r="A16" s="8" t="n">
        <v>15</v>
      </c>
      <c r="B16" s="8" t="n">
        <v>7</v>
      </c>
      <c r="C16" s="12" t="inlineStr">
        <is>
          <t>Marie Laurent</t>
        </is>
      </c>
      <c r="D16" s="10" t="inlineStr">
        <is>
          <t>Appel</t>
        </is>
      </c>
      <c r="E16" s="9" t="inlineStr">
        <is>
          <t>Signature contrat</t>
        </is>
      </c>
      <c r="F16" s="15" t="n">
        <v>46065.62169631018</v>
      </c>
      <c r="G16" s="10" t="inlineStr">
        <is>
          <t>17:15</t>
        </is>
      </c>
      <c r="H16" s="10" t="n">
        <v>60</v>
      </c>
      <c r="I16" s="10" t="inlineStr">
        <is>
          <t>Réalisé</t>
        </is>
      </c>
      <c r="J16" s="10" t="inlineStr">
        <is>
          <t>Julie Rousseau</t>
        </is>
      </c>
      <c r="K16" s="9" t="inlineStr">
        <is>
          <t>Devis envoyé</t>
        </is>
      </c>
    </row>
    <row r="17">
      <c r="A17" s="8" t="n">
        <v>16</v>
      </c>
      <c r="B17" s="8" t="n">
        <v>1</v>
      </c>
      <c r="C17" s="12" t="inlineStr">
        <is>
          <t>Thomas Moreau</t>
        </is>
      </c>
      <c r="D17" s="10" t="inlineStr">
        <is>
          <t>Démo</t>
        </is>
      </c>
      <c r="E17" s="9" t="inlineStr">
        <is>
          <t>Présentation offre</t>
        </is>
      </c>
      <c r="F17" s="15" t="n">
        <v>46028.62169631023</v>
      </c>
      <c r="G17" s="10" t="inlineStr">
        <is>
          <t>10:00</t>
        </is>
      </c>
      <c r="H17" s="10" t="n">
        <v>90</v>
      </c>
      <c r="I17" s="10" t="inlineStr">
        <is>
          <t>Réalisé</t>
        </is>
      </c>
      <c r="J17" s="10" t="inlineStr">
        <is>
          <t>Thomas Leroy</t>
        </is>
      </c>
      <c r="K17" s="9" t="inlineStr"/>
    </row>
    <row r="18">
      <c r="A18" s="8" t="n">
        <v>17</v>
      </c>
      <c r="B18" s="8" t="n">
        <v>5</v>
      </c>
      <c r="C18" s="12" t="inlineStr">
        <is>
          <t>Laurent Dubois</t>
        </is>
      </c>
      <c r="D18" s="10" t="inlineStr">
        <is>
          <t>Visio</t>
        </is>
      </c>
      <c r="E18" s="9" t="inlineStr">
        <is>
          <t>Négociation tarifs</t>
        </is>
      </c>
      <c r="F18" s="15" t="n">
        <v>46063.62169631028</v>
      </c>
      <c r="G18" s="10" t="inlineStr">
        <is>
          <t>16:45</t>
        </is>
      </c>
      <c r="H18" s="10" t="n">
        <v>45</v>
      </c>
      <c r="I18" s="10" t="inlineStr">
        <is>
          <t>Planifié</t>
        </is>
      </c>
      <c r="J18" s="10" t="inlineStr">
        <is>
          <t>Thomas Leroy</t>
        </is>
      </c>
      <c r="K18" s="9" t="inlineStr"/>
    </row>
    <row r="19">
      <c r="A19" s="8" t="n">
        <v>18</v>
      </c>
      <c r="B19" s="8" t="n">
        <v>1</v>
      </c>
      <c r="C19" s="12" t="inlineStr">
        <is>
          <t>Thomas Moreau</t>
        </is>
      </c>
      <c r="D19" s="10" t="inlineStr">
        <is>
          <t>Appel</t>
        </is>
      </c>
      <c r="E19" s="9" t="inlineStr">
        <is>
          <t>Relance devis</t>
        </is>
      </c>
      <c r="F19" s="15" t="n">
        <v>46024.62169631034</v>
      </c>
      <c r="G19" s="10" t="inlineStr">
        <is>
          <t>08:00</t>
        </is>
      </c>
      <c r="H19" s="10" t="n">
        <v>90</v>
      </c>
      <c r="I19" s="10" t="inlineStr">
        <is>
          <t>Réalisé</t>
        </is>
      </c>
      <c r="J19" s="10" t="inlineStr">
        <is>
          <t>Julie Rousseau</t>
        </is>
      </c>
      <c r="K19" s="9" t="inlineStr">
        <is>
          <t>À recontacter</t>
        </is>
      </c>
    </row>
    <row r="20">
      <c r="A20" s="8" t="n">
        <v>19</v>
      </c>
      <c r="B20" s="8" t="n">
        <v>3</v>
      </c>
      <c r="C20" s="12" t="inlineStr">
        <is>
          <t>Pierre Rousseau</t>
        </is>
      </c>
      <c r="D20" s="10" t="inlineStr">
        <is>
          <t>Visio</t>
        </is>
      </c>
      <c r="E20" s="9" t="inlineStr">
        <is>
          <t>Signature contrat</t>
        </is>
      </c>
      <c r="F20" s="15" t="n">
        <v>46030.62169631038</v>
      </c>
      <c r="G20" s="10" t="inlineStr">
        <is>
          <t>14:00</t>
        </is>
      </c>
      <c r="H20" s="10" t="n">
        <v>30</v>
      </c>
      <c r="I20" s="10" t="inlineStr">
        <is>
          <t>Réalisé</t>
        </is>
      </c>
      <c r="J20" s="10" t="inlineStr">
        <is>
          <t>Sophie Bernard</t>
        </is>
      </c>
      <c r="K20" s="9" t="inlineStr"/>
    </row>
    <row r="21">
      <c r="A21" s="8" t="n">
        <v>20</v>
      </c>
      <c r="B21" s="8" t="n">
        <v>4</v>
      </c>
      <c r="C21" s="12" t="inlineStr">
        <is>
          <t>François Dupont</t>
        </is>
      </c>
      <c r="D21" s="10" t="inlineStr">
        <is>
          <t>Email</t>
        </is>
      </c>
      <c r="E21" s="9" t="inlineStr">
        <is>
          <t>Suivi proposition</t>
        </is>
      </c>
      <c r="F21" s="15" t="n">
        <v>46066.62169631043</v>
      </c>
      <c r="G21" s="10" t="inlineStr">
        <is>
          <t>14:30</t>
        </is>
      </c>
      <c r="H21" s="10" t="n">
        <v>120</v>
      </c>
      <c r="I21" s="10" t="inlineStr">
        <is>
          <t>Réalisé</t>
        </is>
      </c>
      <c r="J21" s="10" t="inlineStr">
        <is>
          <t>Julie Rousseau</t>
        </is>
      </c>
      <c r="K21" s="9" t="inlineStr">
        <is>
          <t>Contrat signé</t>
        </is>
      </c>
    </row>
    <row r="22">
      <c r="A22" s="8" t="n">
        <v>21</v>
      </c>
      <c r="B22" s="8" t="n">
        <v>11</v>
      </c>
      <c r="C22" s="12" t="inlineStr">
        <is>
          <t>Caroline Dubois</t>
        </is>
      </c>
      <c r="D22" s="10" t="inlineStr">
        <is>
          <t>Visio</t>
        </is>
      </c>
      <c r="E22" s="9" t="inlineStr">
        <is>
          <t>Point d'avancement</t>
        </is>
      </c>
      <c r="F22" s="15" t="n">
        <v>46054.62169631049</v>
      </c>
      <c r="G22" s="10" t="inlineStr">
        <is>
          <t>17:00</t>
        </is>
      </c>
      <c r="H22" s="10" t="n">
        <v>120</v>
      </c>
      <c r="I22" s="10" t="inlineStr">
        <is>
          <t>Planifié</t>
        </is>
      </c>
      <c r="J22" s="10" t="inlineStr">
        <is>
          <t>Thomas Leroy</t>
        </is>
      </c>
      <c r="K22" s="9" t="inlineStr"/>
    </row>
    <row r="23">
      <c r="A23" s="8" t="n">
        <v>22</v>
      </c>
      <c r="B23" s="8" t="n">
        <v>14</v>
      </c>
      <c r="C23" s="12" t="inlineStr">
        <is>
          <t>Caroline Moreau</t>
        </is>
      </c>
      <c r="D23" s="10" t="inlineStr">
        <is>
          <t>Appel</t>
        </is>
      </c>
      <c r="E23" s="9" t="inlineStr">
        <is>
          <t>Présentation offre</t>
        </is>
      </c>
      <c r="F23" s="15" t="n">
        <v>46038.62169631055</v>
      </c>
      <c r="G23" s="10" t="inlineStr">
        <is>
          <t>10:00</t>
        </is>
      </c>
      <c r="H23" s="10" t="n">
        <v>45</v>
      </c>
      <c r="I23" s="10" t="inlineStr">
        <is>
          <t>Réalisé</t>
        </is>
      </c>
      <c r="J23" s="10" t="inlineStr">
        <is>
          <t>Pierre Martin</t>
        </is>
      </c>
      <c r="K23" s="9" t="inlineStr">
        <is>
          <t>Contrat signé</t>
        </is>
      </c>
    </row>
    <row r="24">
      <c r="A24" s="8" t="n">
        <v>23</v>
      </c>
      <c r="B24" s="8" t="n">
        <v>2</v>
      </c>
      <c r="C24" s="12" t="inlineStr">
        <is>
          <t>Marie Dupont</t>
        </is>
      </c>
      <c r="D24" s="10" t="inlineStr">
        <is>
          <t>Démo</t>
        </is>
      </c>
      <c r="E24" s="9" t="inlineStr">
        <is>
          <t>Présentation offre</t>
        </is>
      </c>
      <c r="F24" s="15" t="n">
        <v>46045.62169631059</v>
      </c>
      <c r="G24" s="10" t="inlineStr">
        <is>
          <t>14:00</t>
        </is>
      </c>
      <c r="H24" s="10" t="n">
        <v>90</v>
      </c>
      <c r="I24" s="10" t="inlineStr">
        <is>
          <t>Réalisé</t>
        </is>
      </c>
      <c r="J24" s="10" t="inlineStr">
        <is>
          <t>Sophie Bernard</t>
        </is>
      </c>
      <c r="K24" s="9" t="inlineStr"/>
    </row>
    <row r="25">
      <c r="A25" s="8" t="n">
        <v>24</v>
      </c>
      <c r="B25" s="8" t="n">
        <v>15</v>
      </c>
      <c r="C25" s="12" t="inlineStr">
        <is>
          <t>Marie Dubois</t>
        </is>
      </c>
      <c r="D25" s="10" t="inlineStr">
        <is>
          <t>Rendez-vous</t>
        </is>
      </c>
      <c r="E25" s="9" t="inlineStr">
        <is>
          <t>Signature contrat</t>
        </is>
      </c>
      <c r="F25" s="15" t="n">
        <v>46050.62169631065</v>
      </c>
      <c r="G25" s="10" t="inlineStr">
        <is>
          <t>15:45</t>
        </is>
      </c>
      <c r="H25" s="10" t="n">
        <v>15</v>
      </c>
      <c r="I25" s="10" t="inlineStr">
        <is>
          <t>Réalisé</t>
        </is>
      </c>
      <c r="J25" s="10" t="inlineStr">
        <is>
          <t>Pierre Martin</t>
        </is>
      </c>
      <c r="K25" s="9" t="inlineStr">
        <is>
          <t>Pas intéressé</t>
        </is>
      </c>
    </row>
    <row r="26">
      <c r="A26" s="8" t="n">
        <v>25</v>
      </c>
      <c r="B26" s="8" t="n">
        <v>5</v>
      </c>
      <c r="C26" s="12" t="inlineStr">
        <is>
          <t>Laurent Dubois</t>
        </is>
      </c>
      <c r="D26" s="10" t="inlineStr">
        <is>
          <t>Démo</t>
        </is>
      </c>
      <c r="E26" s="9" t="inlineStr">
        <is>
          <t>Négociation tarifs</t>
        </is>
      </c>
      <c r="F26" s="15" t="n">
        <v>46042.62169631069</v>
      </c>
      <c r="G26" s="10" t="inlineStr">
        <is>
          <t>17:00</t>
        </is>
      </c>
      <c r="H26" s="10" t="n">
        <v>90</v>
      </c>
      <c r="I26" s="10" t="inlineStr">
        <is>
          <t>Réalisé</t>
        </is>
      </c>
      <c r="J26" s="10" t="inlineStr">
        <is>
          <t>Marie Dupont</t>
        </is>
      </c>
      <c r="K26" s="9" t="inlineStr">
        <is>
          <t>À recontacter</t>
        </is>
      </c>
    </row>
  </sheetData>
  <dataValidations count="2">
    <dataValidation sqref="D2:D1000" showErrorMessage="1" showInputMessage="1" allowBlank="0" type="list">
      <formula1>"Appel,Email,Rendez-vous,Visio,Démo,Relance"</formula1>
    </dataValidation>
    <dataValidation sqref="I2:I1000" showErrorMessage="1" showInputMessage="1" allowBlank="0" type="list">
      <formula1>"Planifié,Réalisé,Annulé,Reporter"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37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5" customHeight="1">
      <c r="A1" s="16" t="inlineStr">
        <is>
          <t>GUIDE D'UTILISATION DU CRM</t>
        </is>
      </c>
    </row>
    <row r="2" ht="25" customHeight="1">
      <c r="A2" s="17" t="inlineStr"/>
    </row>
    <row r="3" ht="20" customHeight="1">
      <c r="A3" s="17" t="inlineStr">
        <is>
          <t>Bienvenue dans votre CRM Excel ! Ce fichier vous permet de gérer vos clients, opportunités et activités commerciales.</t>
        </is>
      </c>
    </row>
    <row r="4" ht="20" customHeight="1">
      <c r="A4" s="17" t="inlineStr"/>
    </row>
    <row r="5" ht="20" customHeight="1">
      <c r="A5" s="18" t="inlineStr">
        <is>
          <t>📊 TABLEAU DE BORD</t>
        </is>
      </c>
    </row>
    <row r="6" ht="20" customHeight="1">
      <c r="A6" s="17" t="inlineStr">
        <is>
          <t>Consultez vos statistiques en temps réel : nombre de clients, valeur du pipeline, activités du mois.</t>
        </is>
      </c>
    </row>
    <row r="7" ht="20" customHeight="1">
      <c r="A7" s="17" t="inlineStr">
        <is>
          <t>Les graphiques se mettent à jour automatiquement selon vos données.</t>
        </is>
      </c>
    </row>
    <row r="8" ht="20" customHeight="1">
      <c r="A8" s="17" t="inlineStr"/>
    </row>
    <row r="9" ht="20" customHeight="1">
      <c r="A9" s="18" t="inlineStr">
        <is>
          <t>👥 CLIENTS</t>
        </is>
      </c>
    </row>
    <row r="10" ht="20" customHeight="1">
      <c r="A10" s="17" t="inlineStr">
        <is>
          <t>Gérez votre base de contacts clients et prospects.</t>
        </is>
      </c>
    </row>
    <row r="11" ht="20" customHeight="1">
      <c r="A11" s="17" t="inlineStr">
        <is>
          <t>• Les cellules JAUNES sont à compléter par vous</t>
        </is>
      </c>
    </row>
    <row r="12" ht="20" customHeight="1">
      <c r="A12" s="17" t="inlineStr">
        <is>
          <t>• Les listes déroulantes facilitent la saisie (Statut, Priorité, Source)</t>
        </is>
      </c>
    </row>
    <row r="13" ht="20" customHeight="1">
      <c r="A13" s="17" t="inlineStr">
        <is>
          <t>• L'ID client est utilisé pour lier les opportunités et activités</t>
        </is>
      </c>
    </row>
    <row r="14" ht="20" customHeight="1">
      <c r="A14" s="17" t="inlineStr"/>
    </row>
    <row r="15" ht="20" customHeight="1">
      <c r="A15" s="18" t="inlineStr">
        <is>
          <t>💰 OPPORTUNITÉS</t>
        </is>
      </c>
    </row>
    <row r="16" ht="20" customHeight="1">
      <c r="A16" s="17" t="inlineStr">
        <is>
          <t>Suivez vos affaires commerciales en cours.</t>
        </is>
      </c>
    </row>
    <row r="17" ht="20" customHeight="1">
      <c r="A17" s="17" t="inlineStr">
        <is>
          <t>• Liez chaque opportunité à un client via l'ID Client</t>
        </is>
      </c>
    </row>
    <row r="18" ht="20" customHeight="1">
      <c r="A18" s="17" t="inlineStr">
        <is>
          <t>• La probabilité s'adapte selon l'étape (peut être modifiée)</t>
        </is>
      </c>
    </row>
    <row r="19" ht="20" customHeight="1">
      <c r="A19" s="17" t="inlineStr">
        <is>
          <t>• Le montant permet de calculer votre pipeline</t>
        </is>
      </c>
    </row>
    <row r="20" ht="20" customHeight="1">
      <c r="A20" s="17" t="inlineStr"/>
    </row>
    <row r="21" ht="20" customHeight="1">
      <c r="A21" s="18" t="inlineStr">
        <is>
          <t>📞 ACTIVITÉS</t>
        </is>
      </c>
    </row>
    <row r="22" ht="20" customHeight="1">
      <c r="A22" s="17" t="inlineStr">
        <is>
          <t>Enregistrez tous vos contacts avec les clients.</t>
        </is>
      </c>
    </row>
    <row r="23" ht="20" customHeight="1">
      <c r="A23" s="17" t="inlineStr">
        <is>
          <t>• Types : Appel, Email, Rendez-vous, Visio, Démo, Relance</t>
        </is>
      </c>
    </row>
    <row r="24" ht="20" customHeight="1">
      <c r="A24" s="17" t="inlineStr">
        <is>
          <t>• Planifiez vos activités futures</t>
        </is>
      </c>
    </row>
    <row r="25" ht="20" customHeight="1">
      <c r="A25" s="17" t="inlineStr">
        <is>
          <t>• Notez le résultat des activités réalisées</t>
        </is>
      </c>
    </row>
    <row r="26" ht="20" customHeight="1">
      <c r="A26" s="17" t="inlineStr"/>
    </row>
    <row r="27" ht="20" customHeight="1">
      <c r="A27" s="18" t="inlineStr">
        <is>
          <t>💡 CONSEILS</t>
        </is>
      </c>
    </row>
    <row r="28" ht="20" customHeight="1">
      <c r="A28" s="17" t="inlineStr">
        <is>
          <t>✓ Mettez à jour régulièrement vos données</t>
        </is>
      </c>
    </row>
    <row r="29" ht="20" customHeight="1">
      <c r="A29" s="17" t="inlineStr">
        <is>
          <t>✓ Utilisez les filtres Excel pour trier vos clients/opportunités</t>
        </is>
      </c>
    </row>
    <row r="30" ht="20" customHeight="1">
      <c r="A30" s="17" t="inlineStr">
        <is>
          <t>✓ Exportez une copie avant toute modification importante</t>
        </is>
      </c>
    </row>
    <row r="31" ht="20" customHeight="1">
      <c r="A31" s="17" t="inlineStr">
        <is>
          <t>✓ Les formules sont protégées pour éviter les erreurs</t>
        </is>
      </c>
    </row>
    <row r="32" ht="20" customHeight="1">
      <c r="A32" s="17" t="inlineStr"/>
    </row>
    <row r="33" ht="20" customHeight="1">
      <c r="A33" s="18" t="inlineStr">
        <is>
          <t>🎯 BONNES PRATIQUES</t>
        </is>
      </c>
    </row>
    <row r="34" ht="20" customHeight="1">
      <c r="A34" s="17" t="inlineStr">
        <is>
          <t>• Qualifiez rapidement vos nouveaux prospects</t>
        </is>
      </c>
    </row>
    <row r="35" ht="20" customHeight="1">
      <c r="A35" s="17" t="inlineStr">
        <is>
          <t>• Mettez à jour l'étape des opportunités après chaque contact</t>
        </is>
      </c>
    </row>
    <row r="36" ht="20" customHeight="1">
      <c r="A36" s="17" t="inlineStr">
        <is>
          <t>• Planifiez vos prochaines activités</t>
        </is>
      </c>
    </row>
    <row r="37" ht="20" customHeight="1">
      <c r="A37" s="17" t="inlineStr">
        <is>
          <t>• Suivez les clients haute priorité en priorité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2026-01-30T14:55:14Z</dcterms:created>
  <dcterms:modified xmlns:dcterms="http://purl.org/dc/terms/" xmlns:xsi="http://www.w3.org/2001/XMLSchema-instance" xsi:type="dcterms:W3CDTF">2026-01-30T14:55:14Z</dcterms:modified>
</cp:coreProperties>
</file>