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tretiens" sheetId="1" state="visible" r:id="rId1"/>
    <sheet xmlns:r="http://schemas.openxmlformats.org/officeDocument/2006/relationships" name="Véhicules" sheetId="2" state="visible" r:id="rId2"/>
    <sheet xmlns:r="http://schemas.openxmlformats.org/officeDocument/2006/relationships" name="Statistiqu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2"/>
    </font>
    <font>
      <b val="1"/>
      <color rgb="001E3A8A"/>
      <sz val="14"/>
    </font>
    <font>
      <b val="1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3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0" fontId="0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6" fontId="0" fillId="0" borderId="1" pivotButton="0" quotePrefix="0" xfId="0"/>
    <xf numFmtId="0" fontId="0" fillId="0" borderId="1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6" fontId="5" fillId="4" borderId="1" pivotButton="0" quotePrefix="0" xfId="0"/>
    <xf numFmtId="0" fontId="4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Dépenses par véhicule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'Statistiques'!$A$5:$A$8</f>
            </numRef>
          </cat>
          <val>
            <numRef>
              <f>'Statistiques'!$B$5:$B$8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Véhicule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12" customWidth="1" min="4" max="4"/>
    <col width="25" customWidth="1" min="5" max="5"/>
    <col width="35" customWidth="1" min="6" max="6"/>
    <col width="12" customWidth="1" min="7" max="7"/>
    <col width="18" customWidth="1" min="8" max="8"/>
    <col width="15" customWidth="1" min="9" max="9"/>
    <col width="20" customWidth="1" min="10" max="10"/>
  </cols>
  <sheetData>
    <row r="1" ht="30" customHeight="1">
      <c r="A1" s="1" t="inlineStr">
        <is>
          <t>CARNET D'ENTRETIEN VÉHICULES</t>
        </is>
      </c>
    </row>
    <row r="3" ht="35" customHeight="1">
      <c r="A3" s="2" t="inlineStr">
        <is>
          <t>Date</t>
        </is>
      </c>
      <c r="B3" s="2" t="inlineStr">
        <is>
          <t>Véhicule</t>
        </is>
      </c>
      <c r="C3" s="2" t="inlineStr">
        <is>
          <t>Type d'intervention</t>
        </is>
      </c>
      <c r="D3" s="2" t="inlineStr">
        <is>
          <t>Kilométrage</t>
        </is>
      </c>
      <c r="E3" s="2" t="inlineStr">
        <is>
          <t>Garage/Intervenant</t>
        </is>
      </c>
      <c r="F3" s="2" t="inlineStr">
        <is>
          <t>Description</t>
        </is>
      </c>
      <c r="G3" s="2" t="inlineStr">
        <is>
          <t>Coût (€)</t>
        </is>
      </c>
      <c r="H3" s="2" t="inlineStr">
        <is>
          <t>Prochain entretien (km)</t>
        </is>
      </c>
      <c r="I3" s="2" t="inlineStr">
        <is>
          <t>Facture N°</t>
        </is>
      </c>
      <c r="J3" s="2" t="inlineStr">
        <is>
          <t>Observations</t>
        </is>
      </c>
    </row>
    <row r="4">
      <c r="A4" s="3" t="n">
        <v>45362.75595450532</v>
      </c>
      <c r="B4" s="4" t="inlineStr">
        <is>
          <t>Renault Clio - AB-123-CD</t>
        </is>
      </c>
      <c r="C4" s="4" t="inlineStr">
        <is>
          <t>Vidange</t>
        </is>
      </c>
      <c r="D4" s="5" t="n">
        <v>15000</v>
      </c>
      <c r="E4" s="4" t="inlineStr">
        <is>
          <t>Garage Dupont - Paris</t>
        </is>
      </c>
      <c r="F4" s="4" t="inlineStr">
        <is>
          <t>Vidange + filtre à huile + filtre à air</t>
        </is>
      </c>
      <c r="G4" s="6" t="n">
        <v>89.5</v>
      </c>
      <c r="H4" s="5" t="n">
        <v>25000</v>
      </c>
      <c r="I4" s="4" t="inlineStr">
        <is>
          <t>FAC-2023-0145</t>
        </is>
      </c>
      <c r="J4" s="4" t="inlineStr">
        <is>
          <t>RAS</t>
        </is>
      </c>
    </row>
    <row r="5">
      <c r="A5" s="3" t="n">
        <v>45422.75595450532</v>
      </c>
      <c r="B5" s="4" t="inlineStr">
        <is>
          <t>Peugeot 308 - EF-456-GH</t>
        </is>
      </c>
      <c r="C5" s="4" t="inlineStr">
        <is>
          <t>Contrôle technique</t>
        </is>
      </c>
      <c r="D5" s="5" t="n">
        <v>48000</v>
      </c>
      <c r="E5" s="4" t="inlineStr">
        <is>
          <t>Contrôle Auto - Lyon</t>
        </is>
      </c>
      <c r="F5" s="4" t="inlineStr">
        <is>
          <t>Contrôle technique périodique</t>
        </is>
      </c>
      <c r="G5" s="6" t="n">
        <v>78</v>
      </c>
      <c r="H5" s="5" t="n">
        <v>98000</v>
      </c>
      <c r="I5" s="4" t="inlineStr">
        <is>
          <t>CT-2023-0892</t>
        </is>
      </c>
      <c r="J5" s="4" t="inlineStr">
        <is>
          <t>Valide 2 ans</t>
        </is>
      </c>
    </row>
    <row r="6">
      <c r="A6" s="3" t="n">
        <v>45482.75595450532</v>
      </c>
      <c r="B6" s="4" t="inlineStr">
        <is>
          <t>Renault Clio - AB-123-CD</t>
        </is>
      </c>
      <c r="C6" s="4" t="inlineStr">
        <is>
          <t>Pneus</t>
        </is>
      </c>
      <c r="D6" s="5" t="n">
        <v>18500</v>
      </c>
      <c r="E6" s="4" t="inlineStr">
        <is>
          <t>Mécanique Express - Marseille</t>
        </is>
      </c>
      <c r="F6" s="4" t="inlineStr">
        <is>
          <t>Remplacement 4 pneus été Michelin</t>
        </is>
      </c>
      <c r="G6" s="6" t="n">
        <v>320</v>
      </c>
      <c r="H6" s="5" t="n">
        <v>28500</v>
      </c>
      <c r="I6" s="4" t="inlineStr">
        <is>
          <t>FAC-2023-1256</t>
        </is>
      </c>
      <c r="J6" s="4" t="inlineStr">
        <is>
          <t>Garantie 5 ans</t>
        </is>
      </c>
    </row>
    <row r="7">
      <c r="A7" s="3" t="n">
        <v>45542.75595450532</v>
      </c>
      <c r="B7" s="4" t="inlineStr">
        <is>
          <t>Citroën C3 - IJ-789-KL</t>
        </is>
      </c>
      <c r="C7" s="4" t="inlineStr">
        <is>
          <t>Révision</t>
        </is>
      </c>
      <c r="D7" s="5" t="n">
        <v>32000</v>
      </c>
      <c r="E7" s="4" t="inlineStr">
        <is>
          <t>Garage Central - Toulouse</t>
        </is>
      </c>
      <c r="F7" s="4" t="inlineStr">
        <is>
          <t>Révision complète 30000 km</t>
        </is>
      </c>
      <c r="G7" s="6" t="n">
        <v>245</v>
      </c>
      <c r="H7" s="5" t="n">
        <v>62000</v>
      </c>
      <c r="I7" s="4" t="inlineStr">
        <is>
          <t>REV-2023-0456</t>
        </is>
      </c>
      <c r="J7" s="4" t="inlineStr">
        <is>
          <t>Courroie OK</t>
        </is>
      </c>
    </row>
    <row r="8">
      <c r="A8" s="3" t="n">
        <v>45612.75595450532</v>
      </c>
      <c r="B8" s="4" t="inlineStr">
        <is>
          <t>Volkswagen Golf - MN-012-OP</t>
        </is>
      </c>
      <c r="C8" s="4" t="inlineStr">
        <is>
          <t>Freins</t>
        </is>
      </c>
      <c r="D8" s="5" t="n">
        <v>65000</v>
      </c>
      <c r="E8" s="4" t="inlineStr">
        <is>
          <t>Auto Service Martin - Lyon</t>
        </is>
      </c>
      <c r="F8" s="4" t="inlineStr">
        <is>
          <t>Remplacement plaquettes avant</t>
        </is>
      </c>
      <c r="G8" s="6" t="n">
        <v>180</v>
      </c>
      <c r="H8" s="5" t="n">
        <v>85000</v>
      </c>
      <c r="I8" s="4" t="inlineStr">
        <is>
          <t>FAC-2023-1789</t>
        </is>
      </c>
      <c r="J8" s="4" t="inlineStr">
        <is>
          <t>Disques OK</t>
        </is>
      </c>
    </row>
    <row r="9">
      <c r="A9" s="3" t="n">
        <v>45682.75595450532</v>
      </c>
      <c r="B9" s="4" t="inlineStr">
        <is>
          <t>Renault Clio - AB-123-CD</t>
        </is>
      </c>
      <c r="C9" s="4" t="inlineStr">
        <is>
          <t>Révision</t>
        </is>
      </c>
      <c r="D9" s="5" t="n">
        <v>25000</v>
      </c>
      <c r="E9" s="4" t="inlineStr">
        <is>
          <t>Garage Dupont - Paris</t>
        </is>
      </c>
      <c r="F9" s="4" t="inlineStr">
        <is>
          <t>Révision 25000 km + vidange</t>
        </is>
      </c>
      <c r="G9" s="6" t="n">
        <v>195.5</v>
      </c>
      <c r="H9" s="5" t="n">
        <v>35000</v>
      </c>
      <c r="I9" s="4" t="inlineStr">
        <is>
          <t>FAC-2024-0089</t>
        </is>
      </c>
      <c r="J9" s="4" t="inlineStr">
        <is>
          <t>RAS</t>
        </is>
      </c>
    </row>
    <row r="10">
      <c r="A10" s="3" t="n">
        <v>45752.75595450532</v>
      </c>
      <c r="B10" s="4" t="inlineStr">
        <is>
          <t>Peugeot 308 - EF-456-GH</t>
        </is>
      </c>
      <c r="C10" s="4" t="inlineStr">
        <is>
          <t>Batterie</t>
        </is>
      </c>
      <c r="D10" s="5" t="n">
        <v>52000</v>
      </c>
      <c r="E10" s="4" t="inlineStr">
        <is>
          <t>Auto Plus - Bordeaux</t>
        </is>
      </c>
      <c r="F10" s="4" t="inlineStr">
        <is>
          <t>Remplacement batterie Varta 70Ah</t>
        </is>
      </c>
      <c r="G10" s="6" t="n">
        <v>145</v>
      </c>
      <c r="H10" s="5" t="n">
        <v>102000</v>
      </c>
      <c r="I10" s="4" t="inlineStr">
        <is>
          <t>FAC-2024-0234</t>
        </is>
      </c>
      <c r="J10" s="4" t="inlineStr">
        <is>
          <t>Garantie 3 ans</t>
        </is>
      </c>
    </row>
    <row r="11">
      <c r="A11" s="3" t="n">
        <v>45822.75595450532</v>
      </c>
      <c r="B11" s="4" t="inlineStr">
        <is>
          <t>Citroën C3 - IJ-789-KL</t>
        </is>
      </c>
      <c r="C11" s="4" t="inlineStr">
        <is>
          <t>Climatisation</t>
        </is>
      </c>
      <c r="D11" s="5" t="n">
        <v>38000</v>
      </c>
      <c r="E11" s="4" t="inlineStr">
        <is>
          <t>Garage Central - Toulouse</t>
        </is>
      </c>
      <c r="F11" s="4" t="inlineStr">
        <is>
          <t>Recharge climatisation + contrôle</t>
        </is>
      </c>
      <c r="G11" s="6" t="n">
        <v>95</v>
      </c>
      <c r="H11" s="5" t="n">
        <v>68000</v>
      </c>
      <c r="I11" s="4" t="inlineStr">
        <is>
          <t>FAC-2024-0567</t>
        </is>
      </c>
      <c r="J11" s="4" t="inlineStr">
        <is>
          <t>Fonctionne bien</t>
        </is>
      </c>
    </row>
    <row r="12">
      <c r="A12" s="3" t="n">
        <v>45892.75595450532</v>
      </c>
      <c r="B12" s="4" t="inlineStr">
        <is>
          <t>Volkswagen Golf - MN-012-OP</t>
        </is>
      </c>
      <c r="C12" s="4" t="inlineStr">
        <is>
          <t>Vidange</t>
        </is>
      </c>
      <c r="D12" s="5" t="n">
        <v>72000</v>
      </c>
      <c r="E12" s="4" t="inlineStr">
        <is>
          <t>Station Total - Paris 15</t>
        </is>
      </c>
      <c r="F12" s="4" t="inlineStr">
        <is>
          <t>Vidange huile synthétique 5W30</t>
        </is>
      </c>
      <c r="G12" s="6" t="n">
        <v>75</v>
      </c>
      <c r="H12" s="5" t="n">
        <v>87000</v>
      </c>
      <c r="I12" s="4" t="inlineStr">
        <is>
          <t>ST-2024-1234</t>
        </is>
      </c>
      <c r="J12" s="4" t="inlineStr">
        <is>
          <t>Niveau OK</t>
        </is>
      </c>
    </row>
    <row r="13">
      <c r="A13" s="3" t="n">
        <v>45962.75595450532</v>
      </c>
      <c r="B13" s="4" t="inlineStr">
        <is>
          <t>Renault Clio - AB-123-CD</t>
        </is>
      </c>
      <c r="C13" s="4" t="inlineStr">
        <is>
          <t>Contrôle technique</t>
        </is>
      </c>
      <c r="D13" s="5" t="n">
        <v>28000</v>
      </c>
      <c r="E13" s="4" t="inlineStr">
        <is>
          <t>Contrôle Auto - Lyon</t>
        </is>
      </c>
      <c r="F13" s="4" t="inlineStr">
        <is>
          <t>Contrôle technique périodique</t>
        </is>
      </c>
      <c r="G13" s="6" t="n">
        <v>78</v>
      </c>
      <c r="H13" s="5" t="n">
        <v>78000</v>
      </c>
      <c r="I13" s="4" t="inlineStr">
        <is>
          <t>CT-2024-1567</t>
        </is>
      </c>
      <c r="J13" s="4" t="inlineStr">
        <is>
          <t>Valide 2 ans</t>
        </is>
      </c>
    </row>
    <row r="14">
      <c r="A14" s="3" t="n">
        <v>46012.75595450532</v>
      </c>
      <c r="B14" s="4" t="inlineStr">
        <is>
          <t>Peugeot 308 - EF-456-GH</t>
        </is>
      </c>
      <c r="C14" s="4" t="inlineStr">
        <is>
          <t>Réparation</t>
        </is>
      </c>
      <c r="D14" s="5" t="n">
        <v>55000</v>
      </c>
      <c r="E14" s="4" t="inlineStr">
        <is>
          <t>Garage Dupont - Paris</t>
        </is>
      </c>
      <c r="F14" s="4" t="inlineStr">
        <is>
          <t>Réparation système d'échappement</t>
        </is>
      </c>
      <c r="G14" s="6" t="n">
        <v>380</v>
      </c>
      <c r="H14" s="5" t="n">
        <v>105000</v>
      </c>
      <c r="I14" s="4" t="inlineStr">
        <is>
          <t>FAC-2024-1890</t>
        </is>
      </c>
      <c r="J14" s="4" t="inlineStr">
        <is>
          <t>Sous garantie partielle</t>
        </is>
      </c>
    </row>
    <row r="15">
      <c r="A15" s="3" t="n">
        <v>46042.75595450532</v>
      </c>
      <c r="B15" s="4" t="inlineStr">
        <is>
          <t>Citroën C3 - IJ-789-KL</t>
        </is>
      </c>
      <c r="C15" s="4" t="inlineStr">
        <is>
          <t>Vidange</t>
        </is>
      </c>
      <c r="D15" s="5" t="n">
        <v>42000</v>
      </c>
      <c r="E15" s="4" t="inlineStr">
        <is>
          <t>Auto Plus - Bordeaux</t>
        </is>
      </c>
      <c r="F15" s="4" t="inlineStr">
        <is>
          <t>Vidange + filtre huile</t>
        </is>
      </c>
      <c r="G15" s="6" t="n">
        <v>85</v>
      </c>
      <c r="H15" s="5" t="n">
        <v>57000</v>
      </c>
      <c r="I15" s="4" t="inlineStr">
        <is>
          <t>FAC-2024-2045</t>
        </is>
      </c>
      <c r="J15" s="4" t="inlineStr">
        <is>
          <t>RAS</t>
        </is>
      </c>
    </row>
    <row r="16">
      <c r="A16" s="7" t="n"/>
      <c r="B16" s="8" t="n"/>
      <c r="C16" s="8" t="n"/>
      <c r="D16" s="7" t="n"/>
      <c r="E16" s="8" t="n"/>
      <c r="F16" s="8" t="n"/>
      <c r="G16" s="7" t="n"/>
      <c r="H16" s="7" t="n"/>
      <c r="I16" s="8" t="n"/>
      <c r="J16" s="8" t="n"/>
    </row>
    <row r="17">
      <c r="A17" s="7" t="n"/>
      <c r="B17" s="8" t="n"/>
      <c r="C17" s="8" t="n"/>
      <c r="D17" s="7" t="n"/>
      <c r="E17" s="8" t="n"/>
      <c r="F17" s="8" t="n"/>
      <c r="G17" s="7" t="n"/>
      <c r="H17" s="7" t="n"/>
      <c r="I17" s="8" t="n"/>
      <c r="J17" s="8" t="n"/>
    </row>
    <row r="18">
      <c r="A18" s="7" t="n"/>
      <c r="B18" s="8" t="n"/>
      <c r="C18" s="8" t="n"/>
      <c r="D18" s="7" t="n"/>
      <c r="E18" s="8" t="n"/>
      <c r="F18" s="8" t="n"/>
      <c r="G18" s="7" t="n"/>
      <c r="H18" s="7" t="n"/>
      <c r="I18" s="8" t="n"/>
      <c r="J18" s="8" t="n"/>
    </row>
    <row r="19">
      <c r="A19" s="7" t="n"/>
      <c r="B19" s="8" t="n"/>
      <c r="C19" s="8" t="n"/>
      <c r="D19" s="7" t="n"/>
      <c r="E19" s="8" t="n"/>
      <c r="F19" s="8" t="n"/>
      <c r="G19" s="7" t="n"/>
      <c r="H19" s="7" t="n"/>
      <c r="I19" s="8" t="n"/>
      <c r="J19" s="8" t="n"/>
    </row>
    <row r="20">
      <c r="A20" s="7" t="n"/>
      <c r="B20" s="8" t="n"/>
      <c r="C20" s="8" t="n"/>
      <c r="D20" s="7" t="n"/>
      <c r="E20" s="8" t="n"/>
      <c r="F20" s="8" t="n"/>
      <c r="G20" s="7" t="n"/>
      <c r="H20" s="7" t="n"/>
      <c r="I20" s="8" t="n"/>
      <c r="J20" s="8" t="n"/>
    </row>
    <row r="21">
      <c r="A21" s="7" t="n"/>
      <c r="B21" s="8" t="n"/>
      <c r="C21" s="8" t="n"/>
      <c r="D21" s="7" t="n"/>
      <c r="E21" s="8" t="n"/>
      <c r="F21" s="8" t="n"/>
      <c r="G21" s="7" t="n"/>
      <c r="H21" s="7" t="n"/>
      <c r="I21" s="8" t="n"/>
      <c r="J21" s="8" t="n"/>
    </row>
    <row r="22">
      <c r="A22" s="7" t="n"/>
      <c r="B22" s="8" t="n"/>
      <c r="C22" s="8" t="n"/>
      <c r="D22" s="7" t="n"/>
      <c r="E22" s="8" t="n"/>
      <c r="F22" s="8" t="n"/>
      <c r="G22" s="7" t="n"/>
      <c r="H22" s="7" t="n"/>
      <c r="I22" s="8" t="n"/>
      <c r="J22" s="8" t="n"/>
    </row>
    <row r="23">
      <c r="A23" s="7" t="n"/>
      <c r="B23" s="8" t="n"/>
      <c r="C23" s="8" t="n"/>
      <c r="D23" s="7" t="n"/>
      <c r="E23" s="8" t="n"/>
      <c r="F23" s="8" t="n"/>
      <c r="G23" s="7" t="n"/>
      <c r="H23" s="7" t="n"/>
      <c r="I23" s="8" t="n"/>
      <c r="J23" s="8" t="n"/>
    </row>
    <row r="24">
      <c r="A24" s="7" t="n"/>
      <c r="B24" s="8" t="n"/>
      <c r="C24" s="8" t="n"/>
      <c r="D24" s="7" t="n"/>
      <c r="E24" s="8" t="n"/>
      <c r="F24" s="8" t="n"/>
      <c r="G24" s="7" t="n"/>
      <c r="H24" s="7" t="n"/>
      <c r="I24" s="8" t="n"/>
      <c r="J24" s="8" t="n"/>
    </row>
    <row r="25">
      <c r="A25" s="7" t="n"/>
      <c r="B25" s="8" t="n"/>
      <c r="C25" s="8" t="n"/>
      <c r="D25" s="7" t="n"/>
      <c r="E25" s="8" t="n"/>
      <c r="F25" s="8" t="n"/>
      <c r="G25" s="7" t="n"/>
      <c r="H25" s="7" t="n"/>
      <c r="I25" s="8" t="n"/>
      <c r="J25" s="8" t="n"/>
    </row>
    <row r="27">
      <c r="A27" s="9" t="inlineStr">
        <is>
          <t>TOTAL DES DÉPENSES</t>
        </is>
      </c>
      <c r="G27" s="10">
        <f>SUM(G4:G25)</f>
        <v/>
      </c>
    </row>
  </sheetData>
  <mergeCells count="2">
    <mergeCell ref="A1:J1"/>
    <mergeCell ref="A27:F27"/>
  </mergeCells>
  <dataValidations count="2">
    <dataValidation sqref="A16:A25" showErrorMessage="1" showInputMessage="1" allowBlank="0" type="date" operator="greaterThan">
      <formula1>01/01/2020</formula1>
    </dataValidation>
    <dataValidation sqref="C16:C25" showErrorMessage="1" showInputMessage="1" allowBlank="1" type="list">
      <formula1>"Vidange,Révision,Pneus,Freins,Contrôle technique,Réparation,Climatisation,Batterie,Distribution,Carrosserie"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5" customWidth="1" min="3" max="3"/>
    <col width="15" customWidth="1" min="4" max="4"/>
    <col width="18" customWidth="1" min="5" max="5"/>
    <col width="16" customWidth="1" min="6" max="6"/>
    <col width="18" customWidth="1" min="7" max="7"/>
    <col width="16" customWidth="1" min="8" max="8"/>
    <col width="25" customWidth="1" min="9" max="9"/>
  </cols>
  <sheetData>
    <row r="1" ht="25" customHeight="1">
      <c r="A1" s="11" t="inlineStr">
        <is>
          <t>PARC VÉHICULES</t>
        </is>
      </c>
    </row>
    <row r="3" ht="30" customHeight="1">
      <c r="A3" s="2" t="inlineStr">
        <is>
          <t>Véhicule</t>
        </is>
      </c>
      <c r="B3" s="2" t="inlineStr">
        <is>
          <t>Marque</t>
        </is>
      </c>
      <c r="C3" s="2" t="inlineStr">
        <is>
          <t>Modèle</t>
        </is>
      </c>
      <c r="D3" s="2" t="inlineStr">
        <is>
          <t>Immatriculation</t>
        </is>
      </c>
      <c r="E3" s="2" t="inlineStr">
        <is>
          <t>Date mise en circulation</t>
        </is>
      </c>
      <c r="F3" s="2" t="inlineStr">
        <is>
          <t>Kilométrage actuel</t>
        </is>
      </c>
      <c r="G3" s="2" t="inlineStr">
        <is>
          <t>Prochain entretien (km)</t>
        </is>
      </c>
      <c r="H3" s="2" t="inlineStr">
        <is>
          <t>Dernière révision</t>
        </is>
      </c>
      <c r="I3" s="2" t="inlineStr">
        <is>
          <t>Observations</t>
        </is>
      </c>
    </row>
    <row r="4">
      <c r="A4" s="4" t="inlineStr">
        <is>
          <t>Renault Clio - AB-123-CD</t>
        </is>
      </c>
      <c r="B4" s="4" t="inlineStr">
        <is>
          <t>Renault</t>
        </is>
      </c>
      <c r="C4" s="4" t="inlineStr">
        <is>
          <t>Clio V</t>
        </is>
      </c>
      <c r="D4" s="4" t="inlineStr">
        <is>
          <t>AB-123-CD</t>
        </is>
      </c>
      <c r="E4" s="3" t="n">
        <v>44270</v>
      </c>
      <c r="F4" s="5" t="n">
        <v>28000</v>
      </c>
      <c r="G4" s="5" t="n">
        <v>35000</v>
      </c>
      <c r="H4" s="3" t="n">
        <v>45606</v>
      </c>
      <c r="I4" s="4" t="inlineStr">
        <is>
          <t>Bon état général</t>
        </is>
      </c>
    </row>
    <row r="5">
      <c r="A5" s="4" t="inlineStr">
        <is>
          <t>Peugeot 308 - EF-456-GH</t>
        </is>
      </c>
      <c r="B5" s="4" t="inlineStr">
        <is>
          <t>Peugeot</t>
        </is>
      </c>
      <c r="C5" s="4" t="inlineStr">
        <is>
          <t>308 II</t>
        </is>
      </c>
      <c r="D5" s="4" t="inlineStr">
        <is>
          <t>EF-456-GH</t>
        </is>
      </c>
      <c r="E5" s="3" t="n">
        <v>43636</v>
      </c>
      <c r="F5" s="5" t="n">
        <v>55000</v>
      </c>
      <c r="G5" s="5" t="n">
        <v>105000</v>
      </c>
      <c r="H5" s="3" t="n">
        <v>45631</v>
      </c>
      <c r="I5" s="4" t="inlineStr">
        <is>
          <t>Échappement réparé</t>
        </is>
      </c>
    </row>
    <row r="6">
      <c r="A6" s="4" t="inlineStr">
        <is>
          <t>Citroën C3 - IJ-789-KL</t>
        </is>
      </c>
      <c r="B6" s="4" t="inlineStr">
        <is>
          <t>Citroën</t>
        </is>
      </c>
      <c r="C6" s="4" t="inlineStr">
        <is>
          <t>C3 III</t>
        </is>
      </c>
      <c r="D6" s="4" t="inlineStr">
        <is>
          <t>IJ-789-KL</t>
        </is>
      </c>
      <c r="E6" s="3" t="n">
        <v>44084</v>
      </c>
      <c r="F6" s="5" t="n">
        <v>42000</v>
      </c>
      <c r="G6" s="5" t="n">
        <v>57000</v>
      </c>
      <c r="H6" s="3" t="n">
        <v>45641</v>
      </c>
      <c r="I6" s="4" t="inlineStr">
        <is>
          <t>RAS</t>
        </is>
      </c>
    </row>
    <row r="7">
      <c r="A7" s="4" t="inlineStr">
        <is>
          <t>Volkswagen Golf - MN-012-OP</t>
        </is>
      </c>
      <c r="B7" s="4" t="inlineStr">
        <is>
          <t>Volkswagen</t>
        </is>
      </c>
      <c r="C7" s="4" t="inlineStr">
        <is>
          <t>Golf 8</t>
        </is>
      </c>
      <c r="D7" s="4" t="inlineStr">
        <is>
          <t>MN-012-OP</t>
        </is>
      </c>
      <c r="E7" s="3" t="n">
        <v>43105</v>
      </c>
      <c r="F7" s="5" t="n">
        <v>72000</v>
      </c>
      <c r="G7" s="5" t="n">
        <v>87000</v>
      </c>
      <c r="H7" s="3" t="n">
        <v>45616</v>
      </c>
      <c r="I7" s="4" t="inlineStr">
        <is>
          <t>Freins à surveiller</t>
        </is>
      </c>
    </row>
    <row r="8">
      <c r="A8" s="8" t="n"/>
      <c r="B8" s="8" t="n"/>
      <c r="C8" s="8" t="n"/>
      <c r="D8" s="8" t="n"/>
      <c r="E8" s="8" t="n"/>
      <c r="F8" s="8" t="n"/>
      <c r="G8" s="8" t="n"/>
      <c r="H8" s="8" t="n"/>
      <c r="I8" s="8" t="n"/>
    </row>
    <row r="9">
      <c r="A9" s="8" t="n"/>
      <c r="B9" s="8" t="n"/>
      <c r="C9" s="8" t="n"/>
      <c r="D9" s="8" t="n"/>
      <c r="E9" s="8" t="n"/>
      <c r="F9" s="8" t="n"/>
      <c r="G9" s="8" t="n"/>
      <c r="H9" s="8" t="n"/>
      <c r="I9" s="8" t="n"/>
    </row>
    <row r="10">
      <c r="A10" s="8" t="n"/>
      <c r="B10" s="8" t="n"/>
      <c r="C10" s="8" t="n"/>
      <c r="D10" s="8" t="n"/>
      <c r="E10" s="8" t="n"/>
      <c r="F10" s="8" t="n"/>
      <c r="G10" s="8" t="n"/>
      <c r="H10" s="8" t="n"/>
      <c r="I10" s="8" t="n"/>
    </row>
    <row r="1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</row>
    <row r="12">
      <c r="A12" s="8" t="n"/>
      <c r="B12" s="8" t="n"/>
      <c r="C12" s="8" t="n"/>
      <c r="D12" s="8" t="n"/>
      <c r="E12" s="8" t="n"/>
      <c r="F12" s="8" t="n"/>
      <c r="G12" s="8" t="n"/>
      <c r="H12" s="8" t="n"/>
      <c r="I12" s="8" t="n"/>
    </row>
  </sheetData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22" customWidth="1" min="3" max="3"/>
    <col width="5" customWidth="1" min="4" max="4"/>
    <col width="25" customWidth="1" min="5" max="5"/>
    <col width="18" customWidth="1" min="6" max="6"/>
  </cols>
  <sheetData>
    <row r="1" ht="25" customHeight="1">
      <c r="A1" s="11" t="inlineStr">
        <is>
          <t>STATISTIQUES ET ANALYSES</t>
        </is>
      </c>
    </row>
    <row r="3">
      <c r="A3" s="12" t="inlineStr">
        <is>
          <t>DÉPENSES PAR VÉHICULE</t>
        </is>
      </c>
    </row>
    <row r="4">
      <c r="A4" s="13" t="inlineStr">
        <is>
          <t>Véhicule</t>
        </is>
      </c>
      <c r="B4" s="13" t="inlineStr">
        <is>
          <t>Total dépenses (€)</t>
        </is>
      </c>
      <c r="C4" s="13" t="inlineStr">
        <is>
          <t>Nombre d'interventions</t>
        </is>
      </c>
      <c r="E4" s="12" t="inlineStr">
        <is>
          <t>RÉSUMÉ GÉNÉRAL</t>
        </is>
      </c>
    </row>
    <row r="5">
      <c r="A5" s="14" t="inlineStr">
        <is>
          <t>Renault Clio - AB-123-CD</t>
        </is>
      </c>
      <c r="B5" s="15">
        <f>SUMIF(Entretiens!$B$4:$B$25,A5,Entretiens!$G$4:$G$25)</f>
        <v/>
      </c>
      <c r="C5" s="16">
        <f>COUNTIF(Entretiens!$B$4:$B$25,A5)</f>
        <v/>
      </c>
      <c r="E5" s="17" t="inlineStr">
        <is>
          <t>Total dépenses :</t>
        </is>
      </c>
      <c r="F5" s="18">
        <f>Entretiens!G27</f>
        <v/>
      </c>
    </row>
    <row r="6">
      <c r="A6" s="14" t="inlineStr">
        <is>
          <t>Peugeot 308 - EF-456-GH</t>
        </is>
      </c>
      <c r="B6" s="15">
        <f>SUMIF(Entretiens!$B$4:$B$25,A6,Entretiens!$G$4:$G$25)</f>
        <v/>
      </c>
      <c r="C6" s="16">
        <f>COUNTIF(Entretiens!$B$4:$B$25,A6)</f>
        <v/>
      </c>
      <c r="E6" s="17" t="inlineStr">
        <is>
          <t>Coût moyen par intervention :</t>
        </is>
      </c>
      <c r="F6" s="15">
        <f>F5/F7</f>
        <v/>
      </c>
    </row>
    <row r="7">
      <c r="A7" s="14" t="inlineStr">
        <is>
          <t>Citroën C3 - IJ-789-KL</t>
        </is>
      </c>
      <c r="B7" s="15">
        <f>SUMIF(Entretiens!$B$4:$B$25,A7,Entretiens!$G$4:$G$25)</f>
        <v/>
      </c>
      <c r="C7" s="16">
        <f>COUNTIF(Entretiens!$B$4:$B$25,A7)</f>
        <v/>
      </c>
      <c r="E7" s="17" t="inlineStr">
        <is>
          <t>Nombre total d'interventions :</t>
        </is>
      </c>
      <c r="F7" s="14">
        <f>COUNTA(Entretiens!B4:B25)-COUNTBLANK(Entretiens!B4:B25)</f>
        <v/>
      </c>
    </row>
    <row r="8">
      <c r="A8" s="14" t="inlineStr">
        <is>
          <t>Volkswagen Golf - MN-012-OP</t>
        </is>
      </c>
      <c r="B8" s="15">
        <f>SUMIF(Entretiens!$B$4:$B$25,A8,Entretiens!$G$4:$G$25)</f>
        <v/>
      </c>
      <c r="C8" s="16">
        <f>COUNTIF(Entretiens!$B$4:$B$25,A8)</f>
        <v/>
      </c>
    </row>
    <row r="10">
      <c r="A10" s="12" t="inlineStr">
        <is>
          <t>DÉPENSES PAR TYPE D'INTERVENTION</t>
        </is>
      </c>
    </row>
    <row r="11">
      <c r="A11" s="13" t="inlineStr">
        <is>
          <t>Type d'intervention</t>
        </is>
      </c>
      <c r="B11" s="13" t="inlineStr">
        <is>
          <t>Total dépenses (€)</t>
        </is>
      </c>
      <c r="C11" s="13" t="inlineStr">
        <is>
          <t>Nombre d'interventions</t>
        </is>
      </c>
    </row>
    <row r="12">
      <c r="A12" s="14" t="inlineStr">
        <is>
          <t>Vidange</t>
        </is>
      </c>
      <c r="B12" s="15">
        <f>SUMIF(Entretiens!$C$4:$C$25,A12,Entretiens!$G$4:$G$25)</f>
        <v/>
      </c>
      <c r="C12" s="16">
        <f>COUNTIF(Entretiens!$C$4:$C$25,A12)</f>
        <v/>
      </c>
    </row>
    <row r="13">
      <c r="A13" s="14" t="inlineStr">
        <is>
          <t>Révision</t>
        </is>
      </c>
      <c r="B13" s="15">
        <f>SUMIF(Entretiens!$C$4:$C$25,A13,Entretiens!$G$4:$G$25)</f>
        <v/>
      </c>
      <c r="C13" s="16">
        <f>COUNTIF(Entretiens!$C$4:$C$25,A13)</f>
        <v/>
      </c>
    </row>
    <row r="14">
      <c r="A14" s="14" t="inlineStr">
        <is>
          <t>Pneus</t>
        </is>
      </c>
      <c r="B14" s="15">
        <f>SUMIF(Entretiens!$C$4:$C$25,A14,Entretiens!$G$4:$G$25)</f>
        <v/>
      </c>
      <c r="C14" s="16">
        <f>COUNTIF(Entretiens!$C$4:$C$25,A14)</f>
        <v/>
      </c>
    </row>
    <row r="15">
      <c r="A15" s="14" t="inlineStr">
        <is>
          <t>Freins</t>
        </is>
      </c>
      <c r="B15" s="15">
        <f>SUMIF(Entretiens!$C$4:$C$25,A15,Entretiens!$G$4:$G$25)</f>
        <v/>
      </c>
      <c r="C15" s="16">
        <f>COUNTIF(Entretiens!$C$4:$C$25,A15)</f>
        <v/>
      </c>
    </row>
    <row r="16">
      <c r="A16" s="14" t="inlineStr">
        <is>
          <t>Contrôle technique</t>
        </is>
      </c>
      <c r="B16" s="15">
        <f>SUMIF(Entretiens!$C$4:$C$25,A16,Entretiens!$G$4:$G$25)</f>
        <v/>
      </c>
      <c r="C16" s="16">
        <f>COUNTIF(Entretiens!$C$4:$C$25,A16)</f>
        <v/>
      </c>
    </row>
    <row r="17">
      <c r="A17" s="14" t="inlineStr">
        <is>
          <t>Réparation</t>
        </is>
      </c>
      <c r="B17" s="15">
        <f>SUMIF(Entretiens!$C$4:$C$25,A17,Entretiens!$G$4:$G$25)</f>
        <v/>
      </c>
      <c r="C17" s="16">
        <f>COUNTIF(Entretiens!$C$4:$C$25,A17)</f>
        <v/>
      </c>
    </row>
  </sheetData>
  <mergeCells count="4">
    <mergeCell ref="A1:F1"/>
    <mergeCell ref="A3:C3"/>
    <mergeCell ref="A10:C10"/>
    <mergeCell ref="E4:F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9" t="inlineStr">
        <is>
          <t>MODE D'EMPLOI - CARNET D'ENTRETIEN VÉHICULES</t>
        </is>
      </c>
    </row>
    <row r="2" ht="18" customHeight="1">
      <c r="A2" t="inlineStr"/>
    </row>
    <row r="3" ht="18" customHeight="1">
      <c r="A3" s="20" t="inlineStr">
        <is>
          <t>FEUILLE 'ENTRETIENS' :</t>
        </is>
      </c>
    </row>
    <row r="4" ht="18" customHeight="1">
      <c r="A4" s="20" t="inlineStr">
        <is>
          <t>• Saisissez chaque intervention d'entretien dans une nouvelle ligne</t>
        </is>
      </c>
    </row>
    <row r="5" ht="18" customHeight="1">
      <c r="A5" s="20" t="inlineStr">
        <is>
          <t>• Les cellules en jaune clair sont à remplir par vos soins</t>
        </is>
      </c>
    </row>
    <row r="6" ht="18" customHeight="1">
      <c r="A6" s="20" t="inlineStr">
        <is>
          <t>• Les formules (fond blanc) se calculent automatiquement</t>
        </is>
      </c>
    </row>
    <row r="7" ht="18" customHeight="1">
      <c r="A7" s="20" t="inlineStr">
        <is>
          <t>• Le total des dépenses s'actualise automatiquement en bas du tableau</t>
        </is>
      </c>
    </row>
    <row r="8" ht="18" customHeight="1">
      <c r="A8" t="inlineStr"/>
    </row>
    <row r="9" ht="18" customHeight="1">
      <c r="A9" s="20" t="inlineStr">
        <is>
          <t>FEUILLE 'VÉHICULES' :</t>
        </is>
      </c>
    </row>
    <row r="10" ht="18" customHeight="1">
      <c r="A10" s="20" t="inlineStr">
        <is>
          <t>• Enregistrez les informations de base de chaque véhicule</t>
        </is>
      </c>
    </row>
    <row r="11" ht="18" customHeight="1">
      <c r="A11" s="20" t="inlineStr">
        <is>
          <t>• Mettez à jour le kilométrage actuel régulièrement</t>
        </is>
      </c>
    </row>
    <row r="12" ht="18" customHeight="1">
      <c r="A12" s="20" t="inlineStr">
        <is>
          <t>• Notez les dates de prochains entretiens pour ne pas les oublier</t>
        </is>
      </c>
    </row>
    <row r="13" ht="18" customHeight="1">
      <c r="A13" t="inlineStr"/>
    </row>
    <row r="14" ht="18" customHeight="1">
      <c r="A14" s="20" t="inlineStr">
        <is>
          <t>FEUILLE 'STATISTIQUES' :</t>
        </is>
      </c>
    </row>
    <row r="15" ht="18" customHeight="1">
      <c r="A15" s="20" t="inlineStr">
        <is>
          <t>• Consultez vos dépenses par véhicule et par type d'intervention</t>
        </is>
      </c>
    </row>
    <row r="16" ht="18" customHeight="1">
      <c r="A16" s="20" t="inlineStr">
        <is>
          <t>• Les graphiques et totaux se mettent à jour automatiquement</t>
        </is>
      </c>
    </row>
    <row r="17" ht="18" customHeight="1">
      <c r="A17" s="20" t="inlineStr">
        <is>
          <t>• Analysez vos coûts d'entretien sur la période</t>
        </is>
      </c>
    </row>
    <row r="18" ht="18" customHeight="1">
      <c r="A18" t="inlineStr"/>
    </row>
    <row r="19" ht="18" customHeight="1">
      <c r="A19" s="20" t="inlineStr">
        <is>
          <t>CONSEILS D'UTILISATION :</t>
        </is>
      </c>
    </row>
    <row r="20" ht="18" customHeight="1">
      <c r="A20" s="20" t="inlineStr">
        <is>
          <t>• Enregistrez vos factures avec le numéro indiqué dans le carnet</t>
        </is>
      </c>
    </row>
    <row r="21" ht="18" customHeight="1">
      <c r="A21" s="20" t="inlineStr">
        <is>
          <t>• Planifiez vos entretiens en fonction du kilométrage prévu</t>
        </is>
      </c>
    </row>
    <row r="22" ht="18" customHeight="1">
      <c r="A22" s="20" t="inlineStr">
        <is>
          <t>• Notez toutes les interventions, même mineures, pour un suivi complet</t>
        </is>
      </c>
    </row>
    <row r="23" ht="18" customHeight="1">
      <c r="A23" s="20" t="inlineStr">
        <is>
          <t>• Sauvegardez régulièrement votre fichier</t>
        </is>
      </c>
    </row>
    <row r="24" ht="18" customHeight="1">
      <c r="A24" t="inlineStr"/>
    </row>
    <row r="25" ht="18" customHeight="1">
      <c r="A25" s="20" t="inlineStr">
        <is>
          <t>TYPES D'INTERVENTION COURANTS :</t>
        </is>
      </c>
    </row>
    <row r="26" ht="18" customHeight="1">
      <c r="A26" s="20" t="inlineStr">
        <is>
          <t>• Vidange : tous les 15 000 km ou 1 an</t>
        </is>
      </c>
    </row>
    <row r="27" ht="18" customHeight="1">
      <c r="A27" s="20" t="inlineStr">
        <is>
          <t>• Révision complète : tous les 30 000 km</t>
        </is>
      </c>
    </row>
    <row r="28" ht="18" customHeight="1">
      <c r="A28" s="20" t="inlineStr">
        <is>
          <t>• Contrôle technique : tous les 2 ans (4 ans pour 1ère CT)</t>
        </is>
      </c>
    </row>
    <row r="29" ht="18" customHeight="1">
      <c r="A29" s="20" t="inlineStr">
        <is>
          <t>• Pneus : selon usure (environ 40 000-50 000 km)</t>
        </is>
      </c>
    </row>
    <row r="30" ht="18" customHeight="1">
      <c r="A30" s="20" t="inlineStr">
        <is>
          <t>• Freins : selon usure (contrôle régulier recommandé)</t>
        </is>
      </c>
    </row>
    <row r="31" ht="18" customHeight="1">
      <c r="A31" t="inlineStr"/>
    </row>
    <row r="32" ht="18" customHeight="1">
      <c r="A32" s="20" t="inlineStr">
        <is>
          <t>Pour toute question, conservez les manuels d'entretien de vos véhicules.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2026-01-30T18:08:34Z</dcterms:created>
  <dcterms:modified xmlns:dcterms="http://purl.org/dc/terms/" xmlns:xsi="http://www.w3.org/2001/XMLSchema-instance" xsi:type="dcterms:W3CDTF">2026-01-30T18:08:34Z</dcterms:modified>
</cp:coreProperties>
</file>