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ableau de bord" sheetId="1" state="visible" r:id="rId1"/>
    <sheet xmlns:r="http://schemas.openxmlformats.org/officeDocument/2006/relationships" name="Interventions" sheetId="2" state="visible" r:id="rId2"/>
    <sheet xmlns:r="http://schemas.openxmlformats.org/officeDocument/2006/relationships" name="Stock Pièces" sheetId="3" state="visible" r:id="rId3"/>
    <sheet xmlns:r="http://schemas.openxmlformats.org/officeDocument/2006/relationships" name="Clients" sheetId="4" state="visible" r:id="rId4"/>
    <sheet xmlns:r="http://schemas.openxmlformats.org/officeDocument/2006/relationships" name="Instruction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sz val="11"/>
    </font>
    <font>
      <b val="1"/>
      <color rgb="001E3A8A"/>
      <sz val="12"/>
    </font>
    <font>
      <b val="1"/>
      <color rgb="00DC2626"/>
      <sz val="12"/>
    </font>
    <font>
      <i val="1"/>
      <sz val="10"/>
    </font>
    <font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4" fillId="0" borderId="0" pivotButton="0" quotePrefix="0" xfId="0"/>
    <xf numFmtId="0" fontId="5" fillId="0" borderId="0" applyAlignment="1" pivotButton="0" quotePrefix="0" xfId="0">
      <alignment horizontal="right"/>
    </xf>
    <xf numFmtId="0" fontId="6" fillId="0" borderId="0" applyAlignment="1" pivotButton="0" quotePrefix="0" xfId="0">
      <alignment horizontal="left"/>
    </xf>
    <xf numFmtId="0" fontId="5" fillId="0" borderId="0" pivotButton="0" quotePrefix="0" xfId="0"/>
    <xf numFmtId="164" fontId="6" fillId="0" borderId="0" applyAlignment="1" pivotButton="0" quotePrefix="0" xfId="0">
      <alignment horizontal="left"/>
    </xf>
    <xf numFmtId="0" fontId="7" fillId="0" borderId="0" pivotButton="0" quotePrefix="0" xfId="0"/>
    <xf numFmtId="0" fontId="8" fillId="0" borderId="0" pivotButton="0" quotePrefix="0" xfId="0"/>
    <xf numFmtId="0" fontId="1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4" fontId="0" fillId="3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left" vertical="center"/>
    </xf>
    <xf numFmtId="0" fontId="3" fillId="0" borderId="0" applyAlignment="1" pivotButton="0" quotePrefix="0" xfId="0">
      <alignment horizontal="right"/>
    </xf>
    <xf numFmtId="4" fontId="3" fillId="4" borderId="1" applyAlignment="1" pivotButton="0" quotePrefix="0" xfId="0">
      <alignment horizontal="center"/>
    </xf>
    <xf numFmtId="0" fontId="0" fillId="3" borderId="1" applyAlignment="1" pivotButton="0" quotePrefix="0" xfId="0">
      <alignment horizontal="center" vertical="center"/>
    </xf>
    <xf numFmtId="0" fontId="9" fillId="0" borderId="0" pivotButton="0" quotePrefix="0" xfId="0"/>
    <xf numFmtId="0" fontId="6" fillId="0" borderId="0" pivotButton="0" quotePrefix="0" xfId="0"/>
  </cellXfs>
  <cellStyles count="1">
    <cellStyle name="Normal" xfId="0" builtinId="0" hidden="0"/>
  </cellStyles>
  <dxfs count="1"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CA par type</a:t>
            </a:r>
          </a:p>
        </rich>
      </tx>
    </title>
    <plotArea>
      <pieChart>
        <varyColors val="1"/>
        <ser>
          <idx val="0"/>
          <order val="0"/>
          <tx>
            <strRef>
              <f>'Interventions'!K3</f>
            </strRef>
          </tx>
          <spPr>
            <a:ln xmlns:a="http://schemas.openxmlformats.org/drawingml/2006/main">
              <a:prstDash val="solid"/>
            </a:ln>
          </spPr>
          <cat>
            <numRef>
              <f>'Interventions'!$H$4:$H$13</f>
            </numRef>
          </cat>
          <val>
            <numRef>
              <f>'Interventions'!$K$4:$K$13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4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0"/>
  <sheetViews>
    <sheetView workbookViewId="0">
      <selection activeCell="A1" sqref="A1"/>
    </sheetView>
  </sheetViews>
  <sheetFormatPr baseColWidth="8" defaultRowHeight="15"/>
  <cols>
    <col width="25" customWidth="1" min="1" max="1"/>
    <col width="18" customWidth="1" min="2" max="2"/>
  </cols>
  <sheetData>
    <row r="1" ht="25" customHeight="1">
      <c r="A1" s="1" t="inlineStr">
        <is>
          <t>TABLEAU DE BORD - GARAGE AUTO</t>
        </is>
      </c>
    </row>
    <row r="3">
      <c r="A3" s="2" t="inlineStr">
        <is>
          <t>Nombre d'interventions:</t>
        </is>
      </c>
      <c r="B3" s="3">
        <f>NBVAL(Interventions!A4:A13)</f>
        <v/>
      </c>
      <c r="D3" s="4" t="inlineStr">
        <is>
          <t>TYPE D'INTERVENTIONS</t>
        </is>
      </c>
    </row>
    <row r="4">
      <c r="A4" s="2" t="inlineStr">
        <is>
          <t>Chiffre d'affaires HT:</t>
        </is>
      </c>
      <c r="B4" s="5">
        <f>Interventions!K14</f>
        <v/>
      </c>
    </row>
    <row r="5">
      <c r="A5" s="2" t="inlineStr">
        <is>
          <t>Interventions terminées:</t>
        </is>
      </c>
      <c r="B5" s="3">
        <f>NB.SI(Interventions!L4:L13,"Terminé")</f>
        <v/>
      </c>
    </row>
    <row r="6">
      <c r="A6" s="2" t="inlineStr">
        <is>
          <t>Interventions en cours:</t>
        </is>
      </c>
      <c r="B6" s="3">
        <f>NB.SI(Interventions!L4:L13,"En cours")</f>
        <v/>
      </c>
    </row>
    <row r="7">
      <c r="A7" s="2" t="inlineStr">
        <is>
          <t>Valeur totale du stock:</t>
        </is>
      </c>
      <c r="B7" s="5">
        <f>'Stock Pièces'!G16</f>
        <v/>
      </c>
    </row>
    <row r="9">
      <c r="A9" s="6" t="inlineStr">
        <is>
          <t>PIÈCES À COMMANDER</t>
        </is>
      </c>
    </row>
    <row r="10">
      <c r="A10" s="7" t="inlineStr">
        <is>
          <t>Vérifier la feuille 'Stock Pièces' - colonne État</t>
        </is>
      </c>
    </row>
  </sheetData>
  <mergeCells count="1">
    <mergeCell ref="A1:E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4"/>
  <sheetViews>
    <sheetView workbookViewId="0">
      <selection activeCell="A1" sqref="A1"/>
    </sheetView>
  </sheetViews>
  <sheetFormatPr baseColWidth="8" defaultRowHeight="15"/>
  <cols>
    <col width="6" customWidth="1" min="1" max="1"/>
    <col width="12" customWidth="1" min="2" max="2"/>
    <col width="18" customWidth="1" min="3" max="3"/>
    <col width="16" customWidth="1" min="4" max="4"/>
    <col width="14" customWidth="1" min="5" max="5"/>
    <col width="12" customWidth="1" min="6" max="6"/>
    <col width="12" customWidth="1" min="7" max="7"/>
    <col width="14" customWidth="1" min="8" max="8"/>
    <col width="12" customWidth="1" min="9" max="9"/>
    <col width="14" customWidth="1" min="10" max="10"/>
    <col width="12" customWidth="1" min="11" max="11"/>
    <col width="12" customWidth="1" min="12" max="12"/>
  </cols>
  <sheetData>
    <row r="1">
      <c r="A1" s="8" t="inlineStr">
        <is>
          <t>GESTION DES INTERVENTIONS - GARAGE AUTO</t>
        </is>
      </c>
    </row>
    <row r="3">
      <c r="A3" s="9" t="inlineStr">
        <is>
          <t>N°</t>
        </is>
      </c>
      <c r="B3" s="9" t="inlineStr">
        <is>
          <t>Date</t>
        </is>
      </c>
      <c r="C3" s="9" t="inlineStr">
        <is>
          <t>Client</t>
        </is>
      </c>
      <c r="D3" s="9" t="inlineStr">
        <is>
          <t>Téléphone</t>
        </is>
      </c>
      <c r="E3" s="9" t="inlineStr">
        <is>
          <t>Immatriculation</t>
        </is>
      </c>
      <c r="F3" s="9" t="inlineStr">
        <is>
          <t>Marque</t>
        </is>
      </c>
      <c r="G3" s="9" t="inlineStr">
        <is>
          <t>Modèle</t>
        </is>
      </c>
      <c r="H3" s="9" t="inlineStr">
        <is>
          <t>Type</t>
        </is>
      </c>
      <c r="I3" s="9" t="inlineStr">
        <is>
          <t>Pièces (€)</t>
        </is>
      </c>
      <c r="J3" s="9" t="inlineStr">
        <is>
          <t>Main d'œuvre (€)</t>
        </is>
      </c>
      <c r="K3" s="9" t="inlineStr">
        <is>
          <t>Total HT (€)</t>
        </is>
      </c>
      <c r="L3" s="9" t="inlineStr">
        <is>
          <t>Statut</t>
        </is>
      </c>
    </row>
    <row r="4">
      <c r="A4" s="10" t="n">
        <v>1</v>
      </c>
      <c r="B4" s="10" t="inlineStr">
        <is>
          <t>10/01/2026</t>
        </is>
      </c>
      <c r="C4" s="11" t="inlineStr">
        <is>
          <t>Marie Dupont</t>
        </is>
      </c>
      <c r="D4" s="11" t="inlineStr">
        <is>
          <t>06 12 34 56 78</t>
        </is>
      </c>
      <c r="E4" s="10" t="inlineStr">
        <is>
          <t>AB-123-CD</t>
        </is>
      </c>
      <c r="F4" s="11" t="inlineStr">
        <is>
          <t>Renault</t>
        </is>
      </c>
      <c r="G4" s="11" t="inlineStr">
        <is>
          <t>Clio 5</t>
        </is>
      </c>
      <c r="H4" s="10" t="inlineStr">
        <is>
          <t>Diagnostic</t>
        </is>
      </c>
      <c r="I4" s="12" t="n">
        <v>89</v>
      </c>
      <c r="J4" s="12" t="n">
        <v>120</v>
      </c>
      <c r="K4" s="13">
        <f>I4+J4</f>
        <v/>
      </c>
      <c r="L4" s="10" t="inlineStr">
        <is>
          <t>Terminé</t>
        </is>
      </c>
    </row>
    <row r="5">
      <c r="A5" s="10" t="n">
        <v>2</v>
      </c>
      <c r="B5" s="10" t="inlineStr">
        <is>
          <t>28/01/2026</t>
        </is>
      </c>
      <c r="C5" s="11" t="inlineStr">
        <is>
          <t>Pierre Martin</t>
        </is>
      </c>
      <c r="D5" s="11" t="inlineStr">
        <is>
          <t>06 23 45 67 89</t>
        </is>
      </c>
      <c r="E5" s="10" t="inlineStr">
        <is>
          <t>EF-456-GH</t>
        </is>
      </c>
      <c r="F5" s="11" t="inlineStr">
        <is>
          <t>Peugeot</t>
        </is>
      </c>
      <c r="G5" s="11" t="inlineStr">
        <is>
          <t>308</t>
        </is>
      </c>
      <c r="H5" s="10" t="inlineStr">
        <is>
          <t>Révision</t>
        </is>
      </c>
      <c r="I5" s="12" t="n">
        <v>89</v>
      </c>
      <c r="J5" s="12" t="n">
        <v>60</v>
      </c>
      <c r="K5" s="13">
        <f>I5+J5</f>
        <v/>
      </c>
      <c r="L5" s="10" t="inlineStr">
        <is>
          <t>Terminé</t>
        </is>
      </c>
    </row>
    <row r="6">
      <c r="A6" s="10" t="n">
        <v>3</v>
      </c>
      <c r="B6" s="10" t="inlineStr">
        <is>
          <t>14/01/2026</t>
        </is>
      </c>
      <c r="C6" s="11" t="inlineStr">
        <is>
          <t>Sophie Bernard</t>
        </is>
      </c>
      <c r="D6" s="11" t="inlineStr">
        <is>
          <t>06 34 56 78 90</t>
        </is>
      </c>
      <c r="E6" s="10" t="inlineStr">
        <is>
          <t>IJ-789-KL</t>
        </is>
      </c>
      <c r="F6" s="11" t="inlineStr">
        <is>
          <t>Citroën</t>
        </is>
      </c>
      <c r="G6" s="11" t="inlineStr">
        <is>
          <t>C3</t>
        </is>
      </c>
      <c r="H6" s="10" t="inlineStr">
        <is>
          <t>Freinage</t>
        </is>
      </c>
      <c r="I6" s="12" t="n">
        <v>580</v>
      </c>
      <c r="J6" s="12" t="n">
        <v>60</v>
      </c>
      <c r="K6" s="13">
        <f>I6+J6</f>
        <v/>
      </c>
      <c r="L6" s="10" t="inlineStr">
        <is>
          <t>En cours</t>
        </is>
      </c>
    </row>
    <row r="7">
      <c r="A7" s="10" t="n">
        <v>4</v>
      </c>
      <c r="B7" s="10" t="inlineStr">
        <is>
          <t>27/01/2026</t>
        </is>
      </c>
      <c r="C7" s="11" t="inlineStr">
        <is>
          <t>Luc Moreau</t>
        </is>
      </c>
      <c r="D7" s="11" t="inlineStr">
        <is>
          <t>06 45 67 89 01</t>
        </is>
      </c>
      <c r="E7" s="10" t="inlineStr">
        <is>
          <t>MN-012-OP</t>
        </is>
      </c>
      <c r="F7" s="11" t="inlineStr">
        <is>
          <t>Volkswagen</t>
        </is>
      </c>
      <c r="G7" s="11" t="inlineStr">
        <is>
          <t>Golf</t>
        </is>
      </c>
      <c r="H7" s="10" t="inlineStr">
        <is>
          <t>Vidange</t>
        </is>
      </c>
      <c r="I7" s="12" t="n">
        <v>180</v>
      </c>
      <c r="J7" s="12" t="n">
        <v>120</v>
      </c>
      <c r="K7" s="13">
        <f>I7+J7</f>
        <v/>
      </c>
      <c r="L7" s="10" t="inlineStr">
        <is>
          <t>Terminé</t>
        </is>
      </c>
    </row>
    <row r="8">
      <c r="A8" s="10" t="n">
        <v>5</v>
      </c>
      <c r="B8" s="10" t="inlineStr">
        <is>
          <t>30/01/2026</t>
        </is>
      </c>
      <c r="C8" s="11" t="inlineStr">
        <is>
          <t>Julie Petit</t>
        </is>
      </c>
      <c r="D8" s="11" t="inlineStr">
        <is>
          <t>06 56 78 90 12</t>
        </is>
      </c>
      <c r="E8" s="10" t="inlineStr">
        <is>
          <t>QR-345-ST</t>
        </is>
      </c>
      <c r="F8" s="11" t="inlineStr">
        <is>
          <t>Renault</t>
        </is>
      </c>
      <c r="G8" s="11" t="inlineStr">
        <is>
          <t>Captur</t>
        </is>
      </c>
      <c r="H8" s="10" t="inlineStr">
        <is>
          <t>Diagnostic</t>
        </is>
      </c>
      <c r="I8" s="12" t="n">
        <v>450</v>
      </c>
      <c r="J8" s="12" t="n">
        <v>240</v>
      </c>
      <c r="K8" s="13">
        <f>I8+J8</f>
        <v/>
      </c>
      <c r="L8" s="10" t="inlineStr">
        <is>
          <t>En attente</t>
        </is>
      </c>
    </row>
    <row r="9">
      <c r="A9" s="10" t="n">
        <v>6</v>
      </c>
      <c r="B9" s="10" t="inlineStr">
        <is>
          <t>06/01/2026</t>
        </is>
      </c>
      <c r="C9" s="11" t="inlineStr">
        <is>
          <t>Thomas Dubois</t>
        </is>
      </c>
      <c r="D9" s="11" t="inlineStr">
        <is>
          <t>06 67 89 01 23</t>
        </is>
      </c>
      <c r="E9" s="10" t="inlineStr">
        <is>
          <t>UV-678-WX</t>
        </is>
      </c>
      <c r="F9" s="11" t="inlineStr">
        <is>
          <t>Peugeot</t>
        </is>
      </c>
      <c r="G9" s="11" t="inlineStr">
        <is>
          <t>2008</t>
        </is>
      </c>
      <c r="H9" s="10" t="inlineStr">
        <is>
          <t>Vidange</t>
        </is>
      </c>
      <c r="I9" s="12" t="n">
        <v>750</v>
      </c>
      <c r="J9" s="12" t="n">
        <v>180</v>
      </c>
      <c r="K9" s="13">
        <f>I9+J9</f>
        <v/>
      </c>
      <c r="L9" s="10" t="inlineStr">
        <is>
          <t>Terminé</t>
        </is>
      </c>
    </row>
    <row r="10">
      <c r="A10" s="10" t="n">
        <v>7</v>
      </c>
      <c r="B10" s="10" t="inlineStr">
        <is>
          <t>19/01/2026</t>
        </is>
      </c>
      <c r="C10" s="11" t="inlineStr">
        <is>
          <t>Emma Lefebvre</t>
        </is>
      </c>
      <c r="D10" s="11" t="inlineStr">
        <is>
          <t>06 78 90 12 34</t>
        </is>
      </c>
      <c r="E10" s="10" t="inlineStr">
        <is>
          <t>YZ-901-AB</t>
        </is>
      </c>
      <c r="F10" s="11" t="inlineStr">
        <is>
          <t>Citroën</t>
        </is>
      </c>
      <c r="G10" s="11" t="inlineStr">
        <is>
          <t>Berlingo</t>
        </is>
      </c>
      <c r="H10" s="10" t="inlineStr">
        <is>
          <t>Révision</t>
        </is>
      </c>
      <c r="I10" s="12" t="n">
        <v>45</v>
      </c>
      <c r="J10" s="12" t="n">
        <v>60</v>
      </c>
      <c r="K10" s="13">
        <f>I10+J10</f>
        <v/>
      </c>
      <c r="L10" s="10" t="inlineStr">
        <is>
          <t>Terminé</t>
        </is>
      </c>
    </row>
    <row r="11">
      <c r="A11" s="10" t="n">
        <v>8</v>
      </c>
      <c r="B11" s="10" t="inlineStr">
        <is>
          <t>03/01/2026</t>
        </is>
      </c>
      <c r="C11" s="11" t="inlineStr">
        <is>
          <t>Lucas Roux</t>
        </is>
      </c>
      <c r="D11" s="11" t="inlineStr">
        <is>
          <t>06 89 01 23 45</t>
        </is>
      </c>
      <c r="E11" s="10" t="inlineStr">
        <is>
          <t>CD-234-EF</t>
        </is>
      </c>
      <c r="F11" s="11" t="inlineStr">
        <is>
          <t>Toyota</t>
        </is>
      </c>
      <c r="G11" s="11" t="inlineStr">
        <is>
          <t>Yaris</t>
        </is>
      </c>
      <c r="H11" s="10" t="inlineStr">
        <is>
          <t>Freinage</t>
        </is>
      </c>
      <c r="I11" s="12" t="n">
        <v>320</v>
      </c>
      <c r="J11" s="12" t="n">
        <v>150</v>
      </c>
      <c r="K11" s="13">
        <f>I11+J11</f>
        <v/>
      </c>
      <c r="L11" s="10" t="inlineStr">
        <is>
          <t>En cours</t>
        </is>
      </c>
    </row>
    <row r="12">
      <c r="A12" s="10" t="n">
        <v>9</v>
      </c>
      <c r="B12" s="10" t="inlineStr">
        <is>
          <t>16/01/2026</t>
        </is>
      </c>
      <c r="C12" s="11" t="inlineStr">
        <is>
          <t>Camille Girard</t>
        </is>
      </c>
      <c r="D12" s="11" t="inlineStr">
        <is>
          <t>06 90 12 34 56</t>
        </is>
      </c>
      <c r="E12" s="10" t="inlineStr">
        <is>
          <t>GH-567-IJ</t>
        </is>
      </c>
      <c r="F12" s="11" t="inlineStr">
        <is>
          <t>Renault</t>
        </is>
      </c>
      <c r="G12" s="11" t="inlineStr">
        <is>
          <t>Megane</t>
        </is>
      </c>
      <c r="H12" s="10" t="inlineStr">
        <is>
          <t>Climatisation</t>
        </is>
      </c>
      <c r="I12" s="12" t="n">
        <v>45</v>
      </c>
      <c r="J12" s="12" t="n">
        <v>60</v>
      </c>
      <c r="K12" s="13">
        <f>I12+J12</f>
        <v/>
      </c>
      <c r="L12" s="10" t="inlineStr">
        <is>
          <t>Terminé</t>
        </is>
      </c>
    </row>
    <row r="13">
      <c r="A13" s="10" t="n">
        <v>10</v>
      </c>
      <c r="B13" s="10" t="inlineStr">
        <is>
          <t>15/01/2026</t>
        </is>
      </c>
      <c r="C13" s="11" t="inlineStr">
        <is>
          <t>Nicolas Simon</t>
        </is>
      </c>
      <c r="D13" s="11" t="inlineStr">
        <is>
          <t>06 01 23 45 67</t>
        </is>
      </c>
      <c r="E13" s="10" t="inlineStr">
        <is>
          <t>KL-890-MN</t>
        </is>
      </c>
      <c r="F13" s="11" t="inlineStr">
        <is>
          <t>Peugeot</t>
        </is>
      </c>
      <c r="G13" s="11" t="inlineStr">
        <is>
          <t>Partner</t>
        </is>
      </c>
      <c r="H13" s="10" t="inlineStr">
        <is>
          <t>Diagnostic</t>
        </is>
      </c>
      <c r="I13" s="12" t="n">
        <v>89</v>
      </c>
      <c r="J13" s="12" t="n">
        <v>120</v>
      </c>
      <c r="K13" s="13">
        <f>I13+J13</f>
        <v/>
      </c>
      <c r="L13" s="10" t="inlineStr">
        <is>
          <t>En attente</t>
        </is>
      </c>
    </row>
    <row r="14">
      <c r="H14" s="14" t="inlineStr">
        <is>
          <t>TOTAUX:</t>
        </is>
      </c>
      <c r="I14" s="15">
        <f>SUM(I4:I13)</f>
        <v/>
      </c>
      <c r="J14" s="15">
        <f>SUM(J4:J13)</f>
        <v/>
      </c>
      <c r="K14" s="15">
        <f>SUM(K4:K13)</f>
        <v/>
      </c>
    </row>
  </sheetData>
  <mergeCells count="1">
    <mergeCell ref="A1:L1"/>
  </mergeCells>
  <dataValidations count="2">
    <dataValidation sqref="L15:L100" showErrorMessage="1" showInputMessage="1" allowBlank="0" type="list">
      <formula1>"Terminé,En cours,En attente,Annulé"</formula1>
    </dataValidation>
    <dataValidation sqref="H15:H100" showErrorMessage="1" showInputMessage="1" allowBlank="0" type="list">
      <formula1>"Révision,Vidange,Freinage,Pneus,Distribution,Embrayage,Climatisation,Diagnostic,Carrosserie,Électricité"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15" customWidth="1" min="3" max="3"/>
    <col width="12" customWidth="1" min="4" max="4"/>
    <col width="11" customWidth="1" min="5" max="5"/>
    <col width="14" customWidth="1" min="6" max="6"/>
    <col width="14" customWidth="1" min="7" max="7"/>
    <col width="14" customWidth="1" min="8" max="8"/>
  </cols>
  <sheetData>
    <row r="1">
      <c r="A1" s="8" t="inlineStr">
        <is>
          <t>GESTION DU STOCK DE PIÈCES</t>
        </is>
      </c>
    </row>
    <row r="3">
      <c r="A3" s="9" t="inlineStr">
        <is>
          <t>Référence</t>
        </is>
      </c>
      <c r="B3" s="9" t="inlineStr">
        <is>
          <t>Désignation</t>
        </is>
      </c>
      <c r="C3" s="9" t="inlineStr">
        <is>
          <t>Fournisseur</t>
        </is>
      </c>
      <c r="D3" s="9" t="inlineStr">
        <is>
          <t>Stock actuel</t>
        </is>
      </c>
      <c r="E3" s="9" t="inlineStr">
        <is>
          <t>Stock mini</t>
        </is>
      </c>
      <c r="F3" s="9" t="inlineStr">
        <is>
          <t>Prix unitaire (€)</t>
        </is>
      </c>
      <c r="G3" s="9" t="inlineStr">
        <is>
          <t>Valeur stock (€)</t>
        </is>
      </c>
      <c r="H3" s="9" t="inlineStr">
        <is>
          <t>État</t>
        </is>
      </c>
    </row>
    <row r="4">
      <c r="A4" s="10" t="inlineStr">
        <is>
          <t>HU-0726</t>
        </is>
      </c>
      <c r="B4" s="11" t="inlineStr">
        <is>
          <t>Filtre à huile</t>
        </is>
      </c>
      <c r="C4" s="11" t="inlineStr">
        <is>
          <t>Mann Filter</t>
        </is>
      </c>
      <c r="D4" s="16" t="n">
        <v>25</v>
      </c>
      <c r="E4" s="10" t="n">
        <v>10</v>
      </c>
      <c r="F4" s="12" t="n">
        <v>8.5</v>
      </c>
      <c r="G4" s="13">
        <f>D4*F4</f>
        <v/>
      </c>
      <c r="H4" s="10">
        <f>SI(D4&lt;=E4,"À commander","OK")</f>
        <v/>
      </c>
    </row>
    <row r="5">
      <c r="A5" s="10" t="inlineStr">
        <is>
          <t>PL-1042</t>
        </is>
      </c>
      <c r="B5" s="11" t="inlineStr">
        <is>
          <t>Plaquettes avant</t>
        </is>
      </c>
      <c r="C5" s="11" t="inlineStr">
        <is>
          <t>Bosch</t>
        </is>
      </c>
      <c r="D5" s="16" t="n">
        <v>15</v>
      </c>
      <c r="E5" s="10" t="n">
        <v>8</v>
      </c>
      <c r="F5" s="12" t="n">
        <v>45</v>
      </c>
      <c r="G5" s="13">
        <f>D5*F5</f>
        <v/>
      </c>
      <c r="H5" s="10">
        <f>SI(D5&lt;=E5,"À commander","OK")</f>
        <v/>
      </c>
    </row>
    <row r="6">
      <c r="A6" s="10" t="inlineStr">
        <is>
          <t>DI-2534</t>
        </is>
      </c>
      <c r="B6" s="11" t="inlineStr">
        <is>
          <t>Disque de frein</t>
        </is>
      </c>
      <c r="C6" s="11" t="inlineStr">
        <is>
          <t>Brembo</t>
        </is>
      </c>
      <c r="D6" s="16" t="n">
        <v>12</v>
      </c>
      <c r="E6" s="10" t="n">
        <v>6</v>
      </c>
      <c r="F6" s="12" t="n">
        <v>35</v>
      </c>
      <c r="G6" s="13">
        <f>D6*F6</f>
        <v/>
      </c>
      <c r="H6" s="10">
        <f>SI(D6&lt;=E6,"À commander","OK")</f>
        <v/>
      </c>
    </row>
    <row r="7">
      <c r="A7" s="10" t="inlineStr">
        <is>
          <t>BG-4521</t>
        </is>
      </c>
      <c r="B7" s="11" t="inlineStr">
        <is>
          <t>Bougies x4</t>
        </is>
      </c>
      <c r="C7" s="11" t="inlineStr">
        <is>
          <t>NGK</t>
        </is>
      </c>
      <c r="D7" s="16" t="n">
        <v>30</v>
      </c>
      <c r="E7" s="10" t="n">
        <v>12</v>
      </c>
      <c r="F7" s="12" t="n">
        <v>28</v>
      </c>
      <c r="G7" s="13">
        <f>D7*F7</f>
        <v/>
      </c>
      <c r="H7" s="10">
        <f>SI(D7&lt;=E7,"À commander","OK")</f>
        <v/>
      </c>
    </row>
    <row r="8">
      <c r="A8" s="10" t="inlineStr">
        <is>
          <t>FI-7845</t>
        </is>
      </c>
      <c r="B8" s="11" t="inlineStr">
        <is>
          <t>Filtre à air</t>
        </is>
      </c>
      <c r="C8" s="11" t="inlineStr">
        <is>
          <t>Valeo</t>
        </is>
      </c>
      <c r="D8" s="16" t="n">
        <v>18</v>
      </c>
      <c r="E8" s="10" t="n">
        <v>10</v>
      </c>
      <c r="F8" s="12" t="n">
        <v>12</v>
      </c>
      <c r="G8" s="13">
        <f>D8*F8</f>
        <v/>
      </c>
      <c r="H8" s="10">
        <f>SI(D8&lt;=E8,"À commander","OK")</f>
        <v/>
      </c>
    </row>
    <row r="9">
      <c r="A9" s="10" t="inlineStr">
        <is>
          <t>CO-9632</t>
        </is>
      </c>
      <c r="B9" s="11" t="inlineStr">
        <is>
          <t>Courroie distrib.</t>
        </is>
      </c>
      <c r="C9" s="11" t="inlineStr">
        <is>
          <t>Gates</t>
        </is>
      </c>
      <c r="D9" s="16" t="n">
        <v>8</v>
      </c>
      <c r="E9" s="10" t="n">
        <v>5</v>
      </c>
      <c r="F9" s="12" t="n">
        <v>85</v>
      </c>
      <c r="G9" s="13">
        <f>D9*F9</f>
        <v/>
      </c>
      <c r="H9" s="10">
        <f>SI(D9&lt;=E9,"À commander","OK")</f>
        <v/>
      </c>
    </row>
    <row r="10">
      <c r="A10" s="10" t="inlineStr">
        <is>
          <t>AM-1547</t>
        </is>
      </c>
      <c r="B10" s="11" t="inlineStr">
        <is>
          <t>Amortisseur AVG</t>
        </is>
      </c>
      <c r="C10" s="11" t="inlineStr">
        <is>
          <t>Sachs</t>
        </is>
      </c>
      <c r="D10" s="16" t="n">
        <v>6</v>
      </c>
      <c r="E10" s="10" t="n">
        <v>4</v>
      </c>
      <c r="F10" s="12" t="n">
        <v>120</v>
      </c>
      <c r="G10" s="13">
        <f>D10*F10</f>
        <v/>
      </c>
      <c r="H10" s="10">
        <f>SI(D10&lt;=E10,"À commander","OK")</f>
        <v/>
      </c>
    </row>
    <row r="11">
      <c r="A11" s="10" t="inlineStr">
        <is>
          <t>BA-3698</t>
        </is>
      </c>
      <c r="B11" s="11" t="inlineStr">
        <is>
          <t>Balai essuie-glace</t>
        </is>
      </c>
      <c r="C11" s="11" t="inlineStr">
        <is>
          <t>Bosch</t>
        </is>
      </c>
      <c r="D11" s="16" t="n">
        <v>40</v>
      </c>
      <c r="E11" s="10" t="n">
        <v>15</v>
      </c>
      <c r="F11" s="12" t="n">
        <v>15</v>
      </c>
      <c r="G11" s="13">
        <f>D11*F11</f>
        <v/>
      </c>
      <c r="H11" s="10">
        <f>SI(D11&lt;=E11,"À commander","OK")</f>
        <v/>
      </c>
    </row>
    <row r="12">
      <c r="A12" s="10" t="inlineStr">
        <is>
          <t>LI-2574</t>
        </is>
      </c>
      <c r="B12" s="11" t="inlineStr">
        <is>
          <t>Liquide frein 1L</t>
        </is>
      </c>
      <c r="C12" s="11" t="inlineStr">
        <is>
          <t>Castrol</t>
        </is>
      </c>
      <c r="D12" s="16" t="n">
        <v>22</v>
      </c>
      <c r="E12" s="10" t="n">
        <v>10</v>
      </c>
      <c r="F12" s="12" t="n">
        <v>9.5</v>
      </c>
      <c r="G12" s="13">
        <f>D12*F12</f>
        <v/>
      </c>
      <c r="H12" s="10">
        <f>SI(D12&lt;=E12,"À commander","OK")</f>
        <v/>
      </c>
    </row>
    <row r="13">
      <c r="A13" s="10" t="inlineStr">
        <is>
          <t>PH-8521</t>
        </is>
      </c>
      <c r="B13" s="11" t="inlineStr">
        <is>
          <t>Phare avant droit</t>
        </is>
      </c>
      <c r="C13" s="11" t="inlineStr">
        <is>
          <t>Hella</t>
        </is>
      </c>
      <c r="D13" s="16" t="n">
        <v>4</v>
      </c>
      <c r="E13" s="10" t="n">
        <v>2</v>
      </c>
      <c r="F13" s="12" t="n">
        <v>180</v>
      </c>
      <c r="G13" s="13">
        <f>D13*F13</f>
        <v/>
      </c>
      <c r="H13" s="10">
        <f>SI(D13&lt;=E13,"À commander","OK")</f>
        <v/>
      </c>
    </row>
    <row r="14">
      <c r="A14" s="10" t="inlineStr">
        <is>
          <t>EM-7412</t>
        </is>
      </c>
      <c r="B14" s="11" t="inlineStr">
        <is>
          <t>Kit embrayage</t>
        </is>
      </c>
      <c r="C14" s="11" t="inlineStr">
        <is>
          <t>Valeo</t>
        </is>
      </c>
      <c r="D14" s="16" t="n">
        <v>5</v>
      </c>
      <c r="E14" s="10" t="n">
        <v>3</v>
      </c>
      <c r="F14" s="12" t="n">
        <v>280</v>
      </c>
      <c r="G14" s="13">
        <f>D14*F14</f>
        <v/>
      </c>
      <c r="H14" s="10">
        <f>SI(D14&lt;=E14,"À commander","OK")</f>
        <v/>
      </c>
    </row>
    <row r="15">
      <c r="A15" s="10" t="inlineStr">
        <is>
          <t>PN-5896</t>
        </is>
      </c>
      <c r="B15" s="11" t="inlineStr">
        <is>
          <t>Pneu 205/55R16</t>
        </is>
      </c>
      <c r="C15" s="11" t="inlineStr">
        <is>
          <t>Michelin</t>
        </is>
      </c>
      <c r="D15" s="16" t="n">
        <v>16</v>
      </c>
      <c r="E15" s="10" t="n">
        <v>8</v>
      </c>
      <c r="F15" s="12" t="n">
        <v>95</v>
      </c>
      <c r="G15" s="13">
        <f>D15*F15</f>
        <v/>
      </c>
      <c r="H15" s="10">
        <f>SI(D15&lt;=E15,"À commander","OK")</f>
        <v/>
      </c>
    </row>
    <row r="16">
      <c r="F16" s="14" t="inlineStr">
        <is>
          <t>TOTAL:</t>
        </is>
      </c>
      <c r="G16" s="15">
        <f>SUM(G4:G15)</f>
        <v/>
      </c>
    </row>
  </sheetData>
  <mergeCells count="1">
    <mergeCell ref="A1:H1"/>
  </mergeCells>
  <conditionalFormatting sqref="D4:D15">
    <cfRule type="expression" priority="1" dxfId="0">
      <formula>D4&lt;=E4</formula>
    </cfRule>
  </conditionalFormatting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16" customWidth="1" min="3" max="3"/>
    <col width="25" customWidth="1" min="4" max="4"/>
    <col width="14" customWidth="1" min="5" max="5"/>
    <col width="18" customWidth="1" min="6" max="6"/>
    <col width="14" customWidth="1" min="7" max="7"/>
  </cols>
  <sheetData>
    <row r="1">
      <c r="A1" s="8" t="inlineStr">
        <is>
          <t>BASE DE DONNÉES CLIENTS</t>
        </is>
      </c>
    </row>
    <row r="3">
      <c r="A3" s="9" t="inlineStr">
        <is>
          <t>ID</t>
        </is>
      </c>
      <c r="B3" s="9" t="inlineStr">
        <is>
          <t>Nom complet</t>
        </is>
      </c>
      <c r="C3" s="9" t="inlineStr">
        <is>
          <t>Téléphone</t>
        </is>
      </c>
      <c r="D3" s="9" t="inlineStr">
        <is>
          <t>Email</t>
        </is>
      </c>
      <c r="E3" s="9" t="inlineStr">
        <is>
          <t>Immatriculation</t>
        </is>
      </c>
      <c r="F3" s="9" t="inlineStr">
        <is>
          <t>Véhicule</t>
        </is>
      </c>
      <c r="G3" s="9" t="inlineStr">
        <is>
          <t>Dernière visite</t>
        </is>
      </c>
    </row>
    <row r="4">
      <c r="A4" s="10" t="n">
        <v>1</v>
      </c>
      <c r="B4" s="11" t="inlineStr">
        <is>
          <t>Marie Dupont</t>
        </is>
      </c>
      <c r="C4" s="11" t="inlineStr">
        <is>
          <t>06 12 34 56 78</t>
        </is>
      </c>
      <c r="D4" s="11" t="inlineStr">
        <is>
          <t>marie.dupont@email.fr</t>
        </is>
      </c>
      <c r="E4" s="10" t="inlineStr">
        <is>
          <t>AB-123-CD</t>
        </is>
      </c>
      <c r="F4" s="11" t="inlineStr">
        <is>
          <t>Renault Clio 5</t>
        </is>
      </c>
      <c r="G4" s="10" t="inlineStr">
        <is>
          <t>19/01/2026</t>
        </is>
      </c>
    </row>
    <row r="5">
      <c r="A5" s="10" t="n">
        <v>2</v>
      </c>
      <c r="B5" s="11" t="inlineStr">
        <is>
          <t>Pierre Martin</t>
        </is>
      </c>
      <c r="C5" s="11" t="inlineStr">
        <is>
          <t>06 23 45 67 89</t>
        </is>
      </c>
      <c r="D5" s="11" t="inlineStr">
        <is>
          <t>p.martin@email.fr</t>
        </is>
      </c>
      <c r="E5" s="10" t="inlineStr">
        <is>
          <t>EF-456-GH</t>
        </is>
      </c>
      <c r="F5" s="11" t="inlineStr">
        <is>
          <t>Peugeot 308</t>
        </is>
      </c>
      <c r="G5" s="10" t="inlineStr">
        <is>
          <t>01/12/2025</t>
        </is>
      </c>
    </row>
    <row r="6">
      <c r="A6" s="10" t="n">
        <v>3</v>
      </c>
      <c r="B6" s="11" t="inlineStr">
        <is>
          <t>Sophie Bernard</t>
        </is>
      </c>
      <c r="C6" s="11" t="inlineStr">
        <is>
          <t>06 34 56 78 90</t>
        </is>
      </c>
      <c r="D6" s="11" t="inlineStr">
        <is>
          <t>s.bernard@email.fr</t>
        </is>
      </c>
      <c r="E6" s="10" t="inlineStr">
        <is>
          <t>IJ-789-KL</t>
        </is>
      </c>
      <c r="F6" s="11" t="inlineStr">
        <is>
          <t>Citroën C3</t>
        </is>
      </c>
      <c r="G6" s="10" t="inlineStr">
        <is>
          <t>14/12/2025</t>
        </is>
      </c>
    </row>
    <row r="7">
      <c r="A7" s="10" t="n">
        <v>4</v>
      </c>
      <c r="B7" s="11" t="inlineStr">
        <is>
          <t>Luc Moreau</t>
        </is>
      </c>
      <c r="C7" s="11" t="inlineStr">
        <is>
          <t>06 45 67 89 01</t>
        </is>
      </c>
      <c r="D7" s="11" t="inlineStr">
        <is>
          <t>luc.moreau@email.fr</t>
        </is>
      </c>
      <c r="E7" s="10" t="inlineStr">
        <is>
          <t>MN-012-OP</t>
        </is>
      </c>
      <c r="F7" s="11" t="inlineStr">
        <is>
          <t>VW Golf</t>
        </is>
      </c>
      <c r="G7" s="10" t="inlineStr">
        <is>
          <t>13/12/2025</t>
        </is>
      </c>
    </row>
    <row r="8">
      <c r="A8" s="10" t="n">
        <v>5</v>
      </c>
      <c r="B8" s="11" t="inlineStr">
        <is>
          <t>Julie Petit</t>
        </is>
      </c>
      <c r="C8" s="11" t="inlineStr">
        <is>
          <t>06 56 78 90 12</t>
        </is>
      </c>
      <c r="D8" s="11" t="inlineStr">
        <is>
          <t>julie.p@email.fr</t>
        </is>
      </c>
      <c r="E8" s="10" t="inlineStr">
        <is>
          <t>QR-345-ST</t>
        </is>
      </c>
      <c r="F8" s="11" t="inlineStr">
        <is>
          <t>Renault Captur</t>
        </is>
      </c>
      <c r="G8" s="10" t="inlineStr">
        <is>
          <t>26/12/2025</t>
        </is>
      </c>
    </row>
    <row r="9">
      <c r="A9" s="10" t="n">
        <v>6</v>
      </c>
      <c r="B9" s="11" t="inlineStr">
        <is>
          <t>Thomas Dubois</t>
        </is>
      </c>
      <c r="C9" s="11" t="inlineStr">
        <is>
          <t>06 67 89 01 23</t>
        </is>
      </c>
      <c r="D9" s="11" t="inlineStr">
        <is>
          <t>t.dubois@email.fr</t>
        </is>
      </c>
      <c r="E9" s="10" t="inlineStr">
        <is>
          <t>UV-678-WX</t>
        </is>
      </c>
      <c r="F9" s="11" t="inlineStr">
        <is>
          <t>Peugeot 2008</t>
        </is>
      </c>
      <c r="G9" s="10" t="inlineStr">
        <is>
          <t>28/12/2025</t>
        </is>
      </c>
    </row>
    <row r="10">
      <c r="A10" s="10" t="n">
        <v>7</v>
      </c>
      <c r="B10" s="11" t="inlineStr">
        <is>
          <t>Emma Lefebvre</t>
        </is>
      </c>
      <c r="C10" s="11" t="inlineStr">
        <is>
          <t>06 78 90 12 34</t>
        </is>
      </c>
      <c r="D10" s="11" t="inlineStr">
        <is>
          <t>emma.l@email.fr</t>
        </is>
      </c>
      <c r="E10" s="10" t="inlineStr">
        <is>
          <t>YZ-901-AB</t>
        </is>
      </c>
      <c r="F10" s="11" t="inlineStr">
        <is>
          <t>Citroën Berlingo</t>
        </is>
      </c>
      <c r="G10" s="10" t="inlineStr">
        <is>
          <t>14/12/2025</t>
        </is>
      </c>
    </row>
    <row r="11">
      <c r="A11" s="10" t="n">
        <v>8</v>
      </c>
      <c r="B11" s="11" t="inlineStr">
        <is>
          <t>Lucas Roux</t>
        </is>
      </c>
      <c r="C11" s="11" t="inlineStr">
        <is>
          <t>06 89 01 23 45</t>
        </is>
      </c>
      <c r="D11" s="11" t="inlineStr">
        <is>
          <t>lucas.roux@email.fr</t>
        </is>
      </c>
      <c r="E11" s="10" t="inlineStr">
        <is>
          <t>CD-234-EF</t>
        </is>
      </c>
      <c r="F11" s="11" t="inlineStr">
        <is>
          <t>Toyota Yaris</t>
        </is>
      </c>
      <c r="G11" s="10" t="inlineStr">
        <is>
          <t>19/01/2026</t>
        </is>
      </c>
    </row>
    <row r="12">
      <c r="A12" s="10" t="n">
        <v>9</v>
      </c>
      <c r="B12" s="11" t="inlineStr">
        <is>
          <t>Camille Girard</t>
        </is>
      </c>
      <c r="C12" s="11" t="inlineStr">
        <is>
          <t>06 90 12 34 56</t>
        </is>
      </c>
      <c r="D12" s="11" t="inlineStr">
        <is>
          <t>c.girard@email.fr</t>
        </is>
      </c>
      <c r="E12" s="10" t="inlineStr">
        <is>
          <t>GH-567-IJ</t>
        </is>
      </c>
      <c r="F12" s="11" t="inlineStr">
        <is>
          <t>Renault Megane</t>
        </is>
      </c>
      <c r="G12" s="10" t="inlineStr">
        <is>
          <t>01/01/2026</t>
        </is>
      </c>
    </row>
    <row r="13">
      <c r="A13" s="10" t="n">
        <v>10</v>
      </c>
      <c r="B13" s="11" t="inlineStr">
        <is>
          <t>Nicolas Simon</t>
        </is>
      </c>
      <c r="C13" s="11" t="inlineStr">
        <is>
          <t>06 01 23 45 67</t>
        </is>
      </c>
      <c r="D13" s="11" t="inlineStr">
        <is>
          <t>n.simon@email.fr</t>
        </is>
      </c>
      <c r="E13" s="10" t="inlineStr">
        <is>
          <t>KL-890-MN</t>
        </is>
      </c>
      <c r="F13" s="11" t="inlineStr">
        <is>
          <t>Peugeot Partner</t>
        </is>
      </c>
      <c r="G13" s="10" t="inlineStr">
        <is>
          <t>21/01/2026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21"/>
  <sheetViews>
    <sheetView workbookViewId="0">
      <selection activeCell="A1" sqref="A1"/>
    </sheetView>
  </sheetViews>
  <sheetFormatPr baseColWidth="8" defaultRowHeight="15"/>
  <cols>
    <col width="60" customWidth="1" min="1" max="1"/>
  </cols>
  <sheetData>
    <row r="1">
      <c r="A1" s="8" t="inlineStr">
        <is>
          <t>MODE D'EMPLOI - GESTION GARAGE</t>
        </is>
      </c>
    </row>
    <row r="3">
      <c r="A3" s="17" t="inlineStr"/>
    </row>
    <row r="4">
      <c r="A4" s="18" t="inlineStr">
        <is>
          <t>FEUILLE 'INTERVENTIONS':</t>
        </is>
      </c>
    </row>
    <row r="5">
      <c r="A5" s="17" t="inlineStr">
        <is>
          <t>• Saisissez les nouvelles interventions à partir de la ligne 15</t>
        </is>
      </c>
    </row>
    <row r="6">
      <c r="A6" s="17" t="inlineStr">
        <is>
          <t>• Cellules jaunes = à remplir par vous</t>
        </is>
      </c>
    </row>
    <row r="7">
      <c r="A7" s="17" t="inlineStr">
        <is>
          <t>• Les totaux se calculent automatiquement</t>
        </is>
      </c>
    </row>
    <row r="8">
      <c r="A8" s="17" t="inlineStr">
        <is>
          <t>• Utilisez les listes déroulantes pour Type et Statut</t>
        </is>
      </c>
    </row>
    <row r="9">
      <c r="A9" s="17" t="inlineStr"/>
    </row>
    <row r="10">
      <c r="A10" s="18" t="inlineStr">
        <is>
          <t>FEUILLE 'STOCK PIÈCES':</t>
        </is>
      </c>
    </row>
    <row r="11">
      <c r="A11" s="17" t="inlineStr">
        <is>
          <t>• Les cellules 'État' indiquent si une commande est nécessaire</t>
        </is>
      </c>
    </row>
    <row r="12">
      <c r="A12" s="17" t="inlineStr">
        <is>
          <t>• Mettez à jour les quantités en stock régulièrement</t>
        </is>
      </c>
    </row>
    <row r="13">
      <c r="A13" s="17" t="inlineStr">
        <is>
          <t>• Le stock devient rouge si inférieur au minimum</t>
        </is>
      </c>
    </row>
    <row r="14">
      <c r="A14" s="17" t="inlineStr"/>
    </row>
    <row r="15">
      <c r="A15" s="18" t="inlineStr">
        <is>
          <t>FEUILLE 'CLIENTS':</t>
        </is>
      </c>
    </row>
    <row r="16">
      <c r="A16" s="17" t="inlineStr">
        <is>
          <t>• Base de données des clients du garage</t>
        </is>
      </c>
    </row>
    <row r="17">
      <c r="A17" s="17" t="inlineStr">
        <is>
          <t>• Ajoutez les nouveaux clients en bas de liste</t>
        </is>
      </c>
    </row>
    <row r="18">
      <c r="A18" s="17" t="inlineStr"/>
    </row>
    <row r="19">
      <c r="A19" s="18" t="inlineStr">
        <is>
          <t>FEUILLE 'TABLEAU DE BORD':</t>
        </is>
      </c>
    </row>
    <row r="20">
      <c r="A20" s="17" t="inlineStr">
        <is>
          <t>• Vue d'ensemble de l'activité</t>
        </is>
      </c>
    </row>
    <row r="21">
      <c r="A21" s="17" t="inlineStr">
        <is>
          <t>• Mise à jour automatique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2026-01-30T17:16:33Z</dcterms:created>
  <dcterms:modified xmlns:dcterms="http://purl.org/dc/terms/" xmlns:xsi="http://www.w3.org/2001/XMLSchema-instance" xsi:type="dcterms:W3CDTF">2026-01-30T17:16:33Z</dcterms:modified>
</cp:coreProperties>
</file>