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eures Supplémentaires" sheetId="1" state="visible" r:id="rId1"/>
    <sheet xmlns:r="http://schemas.openxmlformats.org/officeDocument/2006/relationships" name="Configuration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€"/>
    <numFmt numFmtId="165" formatCode="yyyy-mm-dd h:mm:ss"/>
    <numFmt numFmtId="166" formatCode="DD/MM/YYYY"/>
    <numFmt numFmtId="167" formatCode="#,##0.0"/>
  </numFmts>
  <fonts count="7">
    <font>
      <name val="Calibri"/>
      <family val="2"/>
      <color theme="1"/>
      <sz val="11"/>
      <scheme val="minor"/>
    </font>
    <font>
      <b val="1"/>
      <color rgb="001E3A8A"/>
      <sz val="12"/>
    </font>
    <font>
      <b val="1"/>
      <sz val="11"/>
    </font>
    <font>
      <b val="1"/>
      <color rgb="001E3A8A"/>
      <sz val="14"/>
    </font>
    <font>
      <b val="1"/>
      <color rgb="00FFFFFF"/>
      <sz val="11"/>
    </font>
    <font>
      <sz val="10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3" fillId="0" borderId="0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 wrapText="1"/>
    </xf>
    <xf numFmtId="0" fontId="5" fillId="0" borderId="1" pivotButton="0" quotePrefix="0" xfId="0"/>
    <xf numFmtId="0" fontId="5" fillId="0" borderId="1" applyAlignment="1" pivotButton="0" quotePrefix="0" xfId="0">
      <alignment horizontal="center"/>
    </xf>
    <xf numFmtId="166" fontId="5" fillId="0" borderId="1" applyAlignment="1" pivotButton="0" quotePrefix="0" xfId="0">
      <alignment horizontal="center"/>
    </xf>
    <xf numFmtId="167" fontId="5" fillId="0" borderId="1" pivotButton="0" quotePrefix="0" xfId="0"/>
    <xf numFmtId="167" fontId="5" fillId="2" borderId="1" pivotButton="0" quotePrefix="0" xfId="0"/>
    <xf numFmtId="164" fontId="5" fillId="0" borderId="1" pivotButton="0" quotePrefix="0" xfId="0"/>
    <xf numFmtId="0" fontId="2" fillId="4" borderId="1" applyAlignment="1" pivotButton="0" quotePrefix="0" xfId="0">
      <alignment horizontal="center" vertical="center"/>
    </xf>
    <xf numFmtId="167" fontId="2" fillId="4" borderId="1" pivotButton="0" quotePrefix="0" xfId="0"/>
    <xf numFmtId="164" fontId="2" fillId="4" borderId="1" pivotButton="0" quotePrefix="0" xfId="0"/>
    <xf numFmtId="0" fontId="1" fillId="0" borderId="0" pivotButton="0" quotePrefix="0" xfId="0"/>
    <xf numFmtId="0" fontId="0" fillId="0" borderId="1" pivotButton="0" quotePrefix="0" xfId="0"/>
    <xf numFmtId="167" fontId="0" fillId="0" borderId="1" pivotButton="0" quotePrefix="0" xfId="0"/>
    <xf numFmtId="164" fontId="0" fillId="0" borderId="1" pivotButton="0" quotePrefix="0" xfId="0"/>
    <xf numFmtId="0" fontId="2" fillId="0" borderId="0" pivotButton="0" quotePrefix="0" xfId="0"/>
    <xf numFmtId="164" fontId="0" fillId="2" borderId="1" pivotButton="0" quotePrefix="0" xfId="0"/>
    <xf numFmtId="4" fontId="0" fillId="2" borderId="1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Heures supplémentaires par employé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'Heures Supplémentaires'!C41</f>
            </strRef>
          </tx>
          <spPr>
            <a:ln xmlns:a="http://schemas.openxmlformats.org/drawingml/2006/main">
              <a:prstDash val="solid"/>
            </a:ln>
          </spPr>
          <cat>
            <numRef>
              <f>'Heures Supplémentaires'!$A$42:$A$49</f>
            </numRef>
          </cat>
          <val>
            <numRef>
              <f>'Heures Supplémentaires'!$C$42:$C$49</f>
            </numRef>
          </val>
        </ser>
        <ser>
          <idx val="1"/>
          <order val="1"/>
          <tx>
            <strRef>
              <f>'Heures Supplémentaires'!D41</f>
            </strRef>
          </tx>
          <spPr>
            <a:ln xmlns:a="http://schemas.openxmlformats.org/drawingml/2006/main">
              <a:prstDash val="solid"/>
            </a:ln>
          </spPr>
          <cat>
            <numRef>
              <f>'Heures Supplémentaires'!$A$42:$A$49</f>
            </numRef>
          </cat>
          <val>
            <numRef>
              <f>'Heures Supplémentaires'!$D$42:$D$49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Employés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Heures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42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49"/>
  <sheetViews>
    <sheetView workbookViewId="0">
      <selection activeCell="A1" sqref="A1"/>
    </sheetView>
  </sheetViews>
  <sheetFormatPr baseColWidth="8" defaultRowHeight="15"/>
  <cols>
    <col width="20" customWidth="1" min="1" max="1"/>
    <col width="10" customWidth="1" min="2" max="2"/>
    <col width="12" customWidth="1" min="3" max="3"/>
    <col width="12" customWidth="1" min="4" max="4"/>
    <col width="14" customWidth="1" min="5" max="5"/>
    <col width="10" customWidth="1" min="6" max="6"/>
    <col width="10" customWidth="1" min="7" max="7"/>
    <col width="12" customWidth="1" min="8" max="8"/>
    <col width="12" customWidth="1" min="9" max="9"/>
    <col width="12" customWidth="1" min="10" max="10"/>
    <col width="14" customWidth="1" min="11" max="11"/>
  </cols>
  <sheetData>
    <row r="1">
      <c r="A1" s="1" t="inlineStr">
        <is>
          <t>SUIVI DES HEURES SUPPLÉMENTAIRES - January 2026</t>
        </is>
      </c>
    </row>
    <row r="3">
      <c r="A3" s="2" t="inlineStr">
        <is>
          <t>Employé</t>
        </is>
      </c>
      <c r="B3" s="2" t="inlineStr">
        <is>
          <t>Semaine</t>
        </is>
      </c>
      <c r="C3" s="2" t="inlineStr">
        <is>
          <t>Date début</t>
        </is>
      </c>
      <c r="D3" s="2" t="inlineStr">
        <is>
          <t>Date fin</t>
        </is>
      </c>
      <c r="E3" s="2" t="inlineStr">
        <is>
          <t>Heures normales</t>
        </is>
      </c>
      <c r="F3" s="2" t="inlineStr">
        <is>
          <t>HS 25%</t>
        </is>
      </c>
      <c r="G3" s="2" t="inlineStr">
        <is>
          <t>HS 50%</t>
        </is>
      </c>
      <c r="H3" s="2" t="inlineStr">
        <is>
          <t>Total heures</t>
        </is>
      </c>
      <c r="I3" s="2" t="inlineStr">
        <is>
          <t>Coût HS 25%</t>
        </is>
      </c>
      <c r="J3" s="2" t="inlineStr">
        <is>
          <t>Coût HS 50%</t>
        </is>
      </c>
      <c r="K3" s="2" t="inlineStr">
        <is>
          <t>Coût total HS</t>
        </is>
      </c>
    </row>
    <row r="4">
      <c r="A4" s="3" t="inlineStr">
        <is>
          <t>Marie Dupont</t>
        </is>
      </c>
      <c r="B4" s="4" t="n">
        <v>1</v>
      </c>
      <c r="C4" s="5" t="n">
        <v>46023.65324953989</v>
      </c>
      <c r="D4" s="5" t="n">
        <v>46029.65324953989</v>
      </c>
      <c r="E4" s="6" t="n">
        <v>36.6</v>
      </c>
      <c r="F4" s="7" t="n">
        <v>0</v>
      </c>
      <c r="G4" s="7" t="n">
        <v>0</v>
      </c>
      <c r="H4" s="6">
        <f>E4+F4+G4</f>
        <v/>
      </c>
      <c r="I4" s="8">
        <f>F4*Configuration!$B$4</f>
        <v/>
      </c>
      <c r="J4" s="8">
        <f>G4*Configuration!$B$5</f>
        <v/>
      </c>
      <c r="K4" s="8">
        <f>I4+J4</f>
        <v/>
      </c>
    </row>
    <row r="5">
      <c r="A5" s="3" t="inlineStr">
        <is>
          <t>Pierre Martin</t>
        </is>
      </c>
      <c r="B5" s="4" t="n">
        <v>1</v>
      </c>
      <c r="C5" s="5" t="n">
        <v>46023.65324953989</v>
      </c>
      <c r="D5" s="5" t="n">
        <v>46029.65324953989</v>
      </c>
      <c r="E5" s="6" t="n">
        <v>37.3</v>
      </c>
      <c r="F5" s="7" t="n">
        <v>0.7</v>
      </c>
      <c r="G5" s="7" t="n">
        <v>0</v>
      </c>
      <c r="H5" s="6">
        <f>E5+F5+G5</f>
        <v/>
      </c>
      <c r="I5" s="8">
        <f>F5*Configuration!$B$4</f>
        <v/>
      </c>
      <c r="J5" s="8">
        <f>G5*Configuration!$B$5</f>
        <v/>
      </c>
      <c r="K5" s="8">
        <f>I5+J5</f>
        <v/>
      </c>
    </row>
    <row r="6">
      <c r="A6" s="3" t="inlineStr">
        <is>
          <t>Sophie Bernard</t>
        </is>
      </c>
      <c r="B6" s="4" t="n">
        <v>1</v>
      </c>
      <c r="C6" s="5" t="n">
        <v>46023.65324953989</v>
      </c>
      <c r="D6" s="5" t="n">
        <v>46029.65324953989</v>
      </c>
      <c r="E6" s="6" t="n">
        <v>37.9</v>
      </c>
      <c r="F6" s="7" t="n">
        <v>0</v>
      </c>
      <c r="G6" s="7" t="n">
        <v>2</v>
      </c>
      <c r="H6" s="6">
        <f>E6+F6+G6</f>
        <v/>
      </c>
      <c r="I6" s="8">
        <f>F6*Configuration!$B$4</f>
        <v/>
      </c>
      <c r="J6" s="8">
        <f>G6*Configuration!$B$5</f>
        <v/>
      </c>
      <c r="K6" s="8">
        <f>I6+J6</f>
        <v/>
      </c>
    </row>
    <row r="7">
      <c r="A7" s="3" t="inlineStr">
        <is>
          <t>Lucas Dubois</t>
        </is>
      </c>
      <c r="B7" s="4" t="n">
        <v>1</v>
      </c>
      <c r="C7" s="5" t="n">
        <v>46023.65324953989</v>
      </c>
      <c r="D7" s="5" t="n">
        <v>46029.65324953989</v>
      </c>
      <c r="E7" s="6" t="n">
        <v>37.4</v>
      </c>
      <c r="F7" s="7" t="n">
        <v>0</v>
      </c>
      <c r="G7" s="7" t="n">
        <v>0</v>
      </c>
      <c r="H7" s="6">
        <f>E7+F7+G7</f>
        <v/>
      </c>
      <c r="I7" s="8">
        <f>F7*Configuration!$B$4</f>
        <v/>
      </c>
      <c r="J7" s="8">
        <f>G7*Configuration!$B$5</f>
        <v/>
      </c>
      <c r="K7" s="8">
        <f>I7+J7</f>
        <v/>
      </c>
    </row>
    <row r="8">
      <c r="A8" s="3" t="inlineStr">
        <is>
          <t>Emma Lefebvre</t>
        </is>
      </c>
      <c r="B8" s="4" t="n">
        <v>1</v>
      </c>
      <c r="C8" s="5" t="n">
        <v>46023.65324953989</v>
      </c>
      <c r="D8" s="5" t="n">
        <v>46029.65324953989</v>
      </c>
      <c r="E8" s="6" t="n">
        <v>36.6</v>
      </c>
      <c r="F8" s="7" t="n">
        <v>0.2</v>
      </c>
      <c r="G8" s="7" t="n">
        <v>0</v>
      </c>
      <c r="H8" s="6">
        <f>E8+F8+G8</f>
        <v/>
      </c>
      <c r="I8" s="8">
        <f>F8*Configuration!$B$4</f>
        <v/>
      </c>
      <c r="J8" s="8">
        <f>G8*Configuration!$B$5</f>
        <v/>
      </c>
      <c r="K8" s="8">
        <f>I8+J8</f>
        <v/>
      </c>
    </row>
    <row r="9">
      <c r="A9" s="3" t="inlineStr">
        <is>
          <t>Thomas Rousseau</t>
        </is>
      </c>
      <c r="B9" s="4" t="n">
        <v>1</v>
      </c>
      <c r="C9" s="5" t="n">
        <v>46023.65324953989</v>
      </c>
      <c r="D9" s="5" t="n">
        <v>46029.65324953989</v>
      </c>
      <c r="E9" s="6" t="n">
        <v>35.7</v>
      </c>
      <c r="F9" s="7" t="n">
        <v>0</v>
      </c>
      <c r="G9" s="7" t="n">
        <v>2.5</v>
      </c>
      <c r="H9" s="6">
        <f>E9+F9+G9</f>
        <v/>
      </c>
      <c r="I9" s="8">
        <f>F9*Configuration!$B$4</f>
        <v/>
      </c>
      <c r="J9" s="8">
        <f>G9*Configuration!$B$5</f>
        <v/>
      </c>
      <c r="K9" s="8">
        <f>I9+J9</f>
        <v/>
      </c>
    </row>
    <row r="10">
      <c r="A10" s="3" t="inlineStr">
        <is>
          <t>Camille Moreau</t>
        </is>
      </c>
      <c r="B10" s="4" t="n">
        <v>1</v>
      </c>
      <c r="C10" s="5" t="n">
        <v>46023.65324953989</v>
      </c>
      <c r="D10" s="5" t="n">
        <v>46029.65324953989</v>
      </c>
      <c r="E10" s="6" t="n">
        <v>38.6</v>
      </c>
      <c r="F10" s="7" t="n">
        <v>2.4</v>
      </c>
      <c r="G10" s="7" t="n">
        <v>2.2</v>
      </c>
      <c r="H10" s="6">
        <f>E10+F10+G10</f>
        <v/>
      </c>
      <c r="I10" s="8">
        <f>F10*Configuration!$B$4</f>
        <v/>
      </c>
      <c r="J10" s="8">
        <f>G10*Configuration!$B$5</f>
        <v/>
      </c>
      <c r="K10" s="8">
        <f>I10+J10</f>
        <v/>
      </c>
    </row>
    <row r="11">
      <c r="A11" s="3" t="inlineStr">
        <is>
          <t>Alexandre Laurent</t>
        </is>
      </c>
      <c r="B11" s="4" t="n">
        <v>1</v>
      </c>
      <c r="C11" s="5" t="n">
        <v>46023.65324953989</v>
      </c>
      <c r="D11" s="5" t="n">
        <v>46029.65324953989</v>
      </c>
      <c r="E11" s="6" t="n">
        <v>38.2</v>
      </c>
      <c r="F11" s="7" t="n">
        <v>0</v>
      </c>
      <c r="G11" s="7" t="n">
        <v>0</v>
      </c>
      <c r="H11" s="6">
        <f>E11+F11+G11</f>
        <v/>
      </c>
      <c r="I11" s="8">
        <f>F11*Configuration!$B$4</f>
        <v/>
      </c>
      <c r="J11" s="8">
        <f>G11*Configuration!$B$5</f>
        <v/>
      </c>
      <c r="K11" s="8">
        <f>I11+J11</f>
        <v/>
      </c>
    </row>
    <row r="12">
      <c r="A12" s="3" t="inlineStr">
        <is>
          <t>Marie Dupont</t>
        </is>
      </c>
      <c r="B12" s="4" t="n">
        <v>2</v>
      </c>
      <c r="C12" s="5" t="n">
        <v>46030.65324953989</v>
      </c>
      <c r="D12" s="5" t="n">
        <v>46036.65324953989</v>
      </c>
      <c r="E12" s="6" t="n">
        <v>35.5</v>
      </c>
      <c r="F12" s="7" t="n">
        <v>0</v>
      </c>
      <c r="G12" s="7" t="n">
        <v>1.3</v>
      </c>
      <c r="H12" s="6">
        <f>E12+F12+G12</f>
        <v/>
      </c>
      <c r="I12" s="8">
        <f>F12*Configuration!$B$4</f>
        <v/>
      </c>
      <c r="J12" s="8">
        <f>G12*Configuration!$B$5</f>
        <v/>
      </c>
      <c r="K12" s="8">
        <f>I12+J12</f>
        <v/>
      </c>
    </row>
    <row r="13">
      <c r="A13" s="3" t="inlineStr">
        <is>
          <t>Pierre Martin</t>
        </is>
      </c>
      <c r="B13" s="4" t="n">
        <v>2</v>
      </c>
      <c r="C13" s="5" t="n">
        <v>46030.65324953989</v>
      </c>
      <c r="D13" s="5" t="n">
        <v>46036.65324953989</v>
      </c>
      <c r="E13" s="6" t="n">
        <v>38.5</v>
      </c>
      <c r="F13" s="7" t="n">
        <v>3</v>
      </c>
      <c r="G13" s="7" t="n">
        <v>0</v>
      </c>
      <c r="H13" s="6">
        <f>E13+F13+G13</f>
        <v/>
      </c>
      <c r="I13" s="8">
        <f>F13*Configuration!$B$4</f>
        <v/>
      </c>
      <c r="J13" s="8">
        <f>G13*Configuration!$B$5</f>
        <v/>
      </c>
      <c r="K13" s="8">
        <f>I13+J13</f>
        <v/>
      </c>
    </row>
    <row r="14">
      <c r="A14" s="3" t="inlineStr">
        <is>
          <t>Sophie Bernard</t>
        </is>
      </c>
      <c r="B14" s="4" t="n">
        <v>2</v>
      </c>
      <c r="C14" s="5" t="n">
        <v>46030.65324953989</v>
      </c>
      <c r="D14" s="5" t="n">
        <v>46036.65324953989</v>
      </c>
      <c r="E14" s="6" t="n">
        <v>38.4</v>
      </c>
      <c r="F14" s="7" t="n">
        <v>3.2</v>
      </c>
      <c r="G14" s="7" t="n">
        <v>0</v>
      </c>
      <c r="H14" s="6">
        <f>E14+F14+G14</f>
        <v/>
      </c>
      <c r="I14" s="8">
        <f>F14*Configuration!$B$4</f>
        <v/>
      </c>
      <c r="J14" s="8">
        <f>G14*Configuration!$B$5</f>
        <v/>
      </c>
      <c r="K14" s="8">
        <f>I14+J14</f>
        <v/>
      </c>
    </row>
    <row r="15">
      <c r="A15" s="3" t="inlineStr">
        <is>
          <t>Lucas Dubois</t>
        </is>
      </c>
      <c r="B15" s="4" t="n">
        <v>2</v>
      </c>
      <c r="C15" s="5" t="n">
        <v>46030.65324953989</v>
      </c>
      <c r="D15" s="5" t="n">
        <v>46036.65324953989</v>
      </c>
      <c r="E15" s="6" t="n">
        <v>36</v>
      </c>
      <c r="F15" s="7" t="n">
        <v>2</v>
      </c>
      <c r="G15" s="7" t="n">
        <v>0</v>
      </c>
      <c r="H15" s="6">
        <f>E15+F15+G15</f>
        <v/>
      </c>
      <c r="I15" s="8">
        <f>F15*Configuration!$B$4</f>
        <v/>
      </c>
      <c r="J15" s="8">
        <f>G15*Configuration!$B$5</f>
        <v/>
      </c>
      <c r="K15" s="8">
        <f>I15+J15</f>
        <v/>
      </c>
    </row>
    <row r="16">
      <c r="A16" s="3" t="inlineStr">
        <is>
          <t>Emma Lefebvre</t>
        </is>
      </c>
      <c r="B16" s="4" t="n">
        <v>2</v>
      </c>
      <c r="C16" s="5" t="n">
        <v>46030.65324953989</v>
      </c>
      <c r="D16" s="5" t="n">
        <v>46036.65324953989</v>
      </c>
      <c r="E16" s="6" t="inlineStr"/>
      <c r="F16" s="7" t="inlineStr"/>
      <c r="G16" s="7" t="inlineStr"/>
      <c r="H16" s="6">
        <f>E16+F16+G16</f>
        <v/>
      </c>
      <c r="I16" s="8">
        <f>F16*Configuration!$B$4</f>
        <v/>
      </c>
      <c r="J16" s="8">
        <f>G16*Configuration!$B$5</f>
        <v/>
      </c>
      <c r="K16" s="8">
        <f>I16+J16</f>
        <v/>
      </c>
    </row>
    <row r="17">
      <c r="A17" s="3" t="inlineStr">
        <is>
          <t>Thomas Rousseau</t>
        </is>
      </c>
      <c r="B17" s="4" t="n">
        <v>2</v>
      </c>
      <c r="C17" s="5" t="n">
        <v>46030.65324953989</v>
      </c>
      <c r="D17" s="5" t="n">
        <v>46036.65324953989</v>
      </c>
      <c r="E17" s="6" t="inlineStr"/>
      <c r="F17" s="7" t="inlineStr"/>
      <c r="G17" s="7" t="inlineStr"/>
      <c r="H17" s="6">
        <f>E17+F17+G17</f>
        <v/>
      </c>
      <c r="I17" s="8">
        <f>F17*Configuration!$B$4</f>
        <v/>
      </c>
      <c r="J17" s="8">
        <f>G17*Configuration!$B$5</f>
        <v/>
      </c>
      <c r="K17" s="8">
        <f>I17+J17</f>
        <v/>
      </c>
    </row>
    <row r="18">
      <c r="A18" s="3" t="inlineStr">
        <is>
          <t>Camille Moreau</t>
        </is>
      </c>
      <c r="B18" s="4" t="n">
        <v>2</v>
      </c>
      <c r="C18" s="5" t="n">
        <v>46030.65324953989</v>
      </c>
      <c r="D18" s="5" t="n">
        <v>46036.65324953989</v>
      </c>
      <c r="E18" s="6" t="inlineStr"/>
      <c r="F18" s="7" t="inlineStr"/>
      <c r="G18" s="7" t="inlineStr"/>
      <c r="H18" s="6">
        <f>E18+F18+G18</f>
        <v/>
      </c>
      <c r="I18" s="8">
        <f>F18*Configuration!$B$4</f>
        <v/>
      </c>
      <c r="J18" s="8">
        <f>G18*Configuration!$B$5</f>
        <v/>
      </c>
      <c r="K18" s="8">
        <f>I18+J18</f>
        <v/>
      </c>
    </row>
    <row r="19">
      <c r="A19" s="3" t="inlineStr">
        <is>
          <t>Alexandre Laurent</t>
        </is>
      </c>
      <c r="B19" s="4" t="n">
        <v>2</v>
      </c>
      <c r="C19" s="5" t="n">
        <v>46030.65324953989</v>
      </c>
      <c r="D19" s="5" t="n">
        <v>46036.65324953989</v>
      </c>
      <c r="E19" s="6" t="inlineStr"/>
      <c r="F19" s="7" t="inlineStr"/>
      <c r="G19" s="7" t="inlineStr"/>
      <c r="H19" s="6">
        <f>E19+F19+G19</f>
        <v/>
      </c>
      <c r="I19" s="8">
        <f>F19*Configuration!$B$4</f>
        <v/>
      </c>
      <c r="J19" s="8">
        <f>G19*Configuration!$B$5</f>
        <v/>
      </c>
      <c r="K19" s="8">
        <f>I19+J19</f>
        <v/>
      </c>
    </row>
    <row r="20">
      <c r="A20" s="3" t="inlineStr">
        <is>
          <t>Marie Dupont</t>
        </is>
      </c>
      <c r="B20" s="4" t="n">
        <v>3</v>
      </c>
      <c r="C20" s="5" t="n">
        <v>46037.65324953989</v>
      </c>
      <c r="D20" s="5" t="n">
        <v>46043.65324953989</v>
      </c>
      <c r="E20" s="6" t="inlineStr"/>
      <c r="F20" s="7" t="inlineStr"/>
      <c r="G20" s="7" t="inlineStr"/>
      <c r="H20" s="6">
        <f>E20+F20+G20</f>
        <v/>
      </c>
      <c r="I20" s="8">
        <f>F20*Configuration!$B$4</f>
        <v/>
      </c>
      <c r="J20" s="8">
        <f>G20*Configuration!$B$5</f>
        <v/>
      </c>
      <c r="K20" s="8">
        <f>I20+J20</f>
        <v/>
      </c>
    </row>
    <row r="21">
      <c r="A21" s="3" t="inlineStr">
        <is>
          <t>Pierre Martin</t>
        </is>
      </c>
      <c r="B21" s="4" t="n">
        <v>3</v>
      </c>
      <c r="C21" s="5" t="n">
        <v>46037.65324953989</v>
      </c>
      <c r="D21" s="5" t="n">
        <v>46043.65324953989</v>
      </c>
      <c r="E21" s="6" t="inlineStr"/>
      <c r="F21" s="7" t="inlineStr"/>
      <c r="G21" s="7" t="inlineStr"/>
      <c r="H21" s="6">
        <f>E21+F21+G21</f>
        <v/>
      </c>
      <c r="I21" s="8">
        <f>F21*Configuration!$B$4</f>
        <v/>
      </c>
      <c r="J21" s="8">
        <f>G21*Configuration!$B$5</f>
        <v/>
      </c>
      <c r="K21" s="8">
        <f>I21+J21</f>
        <v/>
      </c>
    </row>
    <row r="22">
      <c r="A22" s="3" t="inlineStr">
        <is>
          <t>Sophie Bernard</t>
        </is>
      </c>
      <c r="B22" s="4" t="n">
        <v>3</v>
      </c>
      <c r="C22" s="5" t="n">
        <v>46037.65324953989</v>
      </c>
      <c r="D22" s="5" t="n">
        <v>46043.65324953989</v>
      </c>
      <c r="E22" s="6" t="inlineStr"/>
      <c r="F22" s="7" t="inlineStr"/>
      <c r="G22" s="7" t="inlineStr"/>
      <c r="H22" s="6">
        <f>E22+F22+G22</f>
        <v/>
      </c>
      <c r="I22" s="8">
        <f>F22*Configuration!$B$4</f>
        <v/>
      </c>
      <c r="J22" s="8">
        <f>G22*Configuration!$B$5</f>
        <v/>
      </c>
      <c r="K22" s="8">
        <f>I22+J22</f>
        <v/>
      </c>
    </row>
    <row r="23">
      <c r="A23" s="3" t="inlineStr">
        <is>
          <t>Lucas Dubois</t>
        </is>
      </c>
      <c r="B23" s="4" t="n">
        <v>3</v>
      </c>
      <c r="C23" s="5" t="n">
        <v>46037.65324953989</v>
      </c>
      <c r="D23" s="5" t="n">
        <v>46043.65324953989</v>
      </c>
      <c r="E23" s="6" t="inlineStr"/>
      <c r="F23" s="7" t="inlineStr"/>
      <c r="G23" s="7" t="inlineStr"/>
      <c r="H23" s="6">
        <f>E23+F23+G23</f>
        <v/>
      </c>
      <c r="I23" s="8">
        <f>F23*Configuration!$B$4</f>
        <v/>
      </c>
      <c r="J23" s="8">
        <f>G23*Configuration!$B$5</f>
        <v/>
      </c>
      <c r="K23" s="8">
        <f>I23+J23</f>
        <v/>
      </c>
    </row>
    <row r="24">
      <c r="A24" s="3" t="inlineStr">
        <is>
          <t>Emma Lefebvre</t>
        </is>
      </c>
      <c r="B24" s="4" t="n">
        <v>3</v>
      </c>
      <c r="C24" s="5" t="n">
        <v>46037.65324953989</v>
      </c>
      <c r="D24" s="5" t="n">
        <v>46043.65324953989</v>
      </c>
      <c r="E24" s="6" t="inlineStr"/>
      <c r="F24" s="7" t="inlineStr"/>
      <c r="G24" s="7" t="inlineStr"/>
      <c r="H24" s="6">
        <f>E24+F24+G24</f>
        <v/>
      </c>
      <c r="I24" s="8">
        <f>F24*Configuration!$B$4</f>
        <v/>
      </c>
      <c r="J24" s="8">
        <f>G24*Configuration!$B$5</f>
        <v/>
      </c>
      <c r="K24" s="8">
        <f>I24+J24</f>
        <v/>
      </c>
    </row>
    <row r="25">
      <c r="A25" s="3" t="inlineStr">
        <is>
          <t>Thomas Rousseau</t>
        </is>
      </c>
      <c r="B25" s="4" t="n">
        <v>3</v>
      </c>
      <c r="C25" s="5" t="n">
        <v>46037.65324953989</v>
      </c>
      <c r="D25" s="5" t="n">
        <v>46043.65324953989</v>
      </c>
      <c r="E25" s="6" t="inlineStr"/>
      <c r="F25" s="7" t="inlineStr"/>
      <c r="G25" s="7" t="inlineStr"/>
      <c r="H25" s="6">
        <f>E25+F25+G25</f>
        <v/>
      </c>
      <c r="I25" s="8">
        <f>F25*Configuration!$B$4</f>
        <v/>
      </c>
      <c r="J25" s="8">
        <f>G25*Configuration!$B$5</f>
        <v/>
      </c>
      <c r="K25" s="8">
        <f>I25+J25</f>
        <v/>
      </c>
    </row>
    <row r="26">
      <c r="A26" s="3" t="inlineStr">
        <is>
          <t>Camille Moreau</t>
        </is>
      </c>
      <c r="B26" s="4" t="n">
        <v>3</v>
      </c>
      <c r="C26" s="5" t="n">
        <v>46037.65324953989</v>
      </c>
      <c r="D26" s="5" t="n">
        <v>46043.65324953989</v>
      </c>
      <c r="E26" s="6" t="inlineStr"/>
      <c r="F26" s="7" t="inlineStr"/>
      <c r="G26" s="7" t="inlineStr"/>
      <c r="H26" s="6">
        <f>E26+F26+G26</f>
        <v/>
      </c>
      <c r="I26" s="8">
        <f>F26*Configuration!$B$4</f>
        <v/>
      </c>
      <c r="J26" s="8">
        <f>G26*Configuration!$B$5</f>
        <v/>
      </c>
      <c r="K26" s="8">
        <f>I26+J26</f>
        <v/>
      </c>
    </row>
    <row r="27">
      <c r="A27" s="3" t="inlineStr">
        <is>
          <t>Alexandre Laurent</t>
        </is>
      </c>
      <c r="B27" s="4" t="n">
        <v>3</v>
      </c>
      <c r="C27" s="5" t="n">
        <v>46037.65324953989</v>
      </c>
      <c r="D27" s="5" t="n">
        <v>46043.65324953989</v>
      </c>
      <c r="E27" s="6" t="inlineStr"/>
      <c r="F27" s="7" t="inlineStr"/>
      <c r="G27" s="7" t="inlineStr"/>
      <c r="H27" s="6">
        <f>E27+F27+G27</f>
        <v/>
      </c>
      <c r="I27" s="8">
        <f>F27*Configuration!$B$4</f>
        <v/>
      </c>
      <c r="J27" s="8">
        <f>G27*Configuration!$B$5</f>
        <v/>
      </c>
      <c r="K27" s="8">
        <f>I27+J27</f>
        <v/>
      </c>
    </row>
    <row r="28">
      <c r="A28" s="3" t="inlineStr">
        <is>
          <t>Marie Dupont</t>
        </is>
      </c>
      <c r="B28" s="4" t="n">
        <v>4</v>
      </c>
      <c r="C28" s="5" t="n">
        <v>46044.65324953989</v>
      </c>
      <c r="D28" s="5" t="n">
        <v>46050.65324953989</v>
      </c>
      <c r="E28" s="6" t="inlineStr"/>
      <c r="F28" s="7" t="inlineStr"/>
      <c r="G28" s="7" t="inlineStr"/>
      <c r="H28" s="6">
        <f>E28+F28+G28</f>
        <v/>
      </c>
      <c r="I28" s="8">
        <f>F28*Configuration!$B$4</f>
        <v/>
      </c>
      <c r="J28" s="8">
        <f>G28*Configuration!$B$5</f>
        <v/>
      </c>
      <c r="K28" s="8">
        <f>I28+J28</f>
        <v/>
      </c>
    </row>
    <row r="29">
      <c r="A29" s="3" t="inlineStr">
        <is>
          <t>Pierre Martin</t>
        </is>
      </c>
      <c r="B29" s="4" t="n">
        <v>4</v>
      </c>
      <c r="C29" s="5" t="n">
        <v>46044.65324953989</v>
      </c>
      <c r="D29" s="5" t="n">
        <v>46050.65324953989</v>
      </c>
      <c r="E29" s="6" t="inlineStr"/>
      <c r="F29" s="7" t="inlineStr"/>
      <c r="G29" s="7" t="inlineStr"/>
      <c r="H29" s="6">
        <f>E29+F29+G29</f>
        <v/>
      </c>
      <c r="I29" s="8">
        <f>F29*Configuration!$B$4</f>
        <v/>
      </c>
      <c r="J29" s="8">
        <f>G29*Configuration!$B$5</f>
        <v/>
      </c>
      <c r="K29" s="8">
        <f>I29+J29</f>
        <v/>
      </c>
    </row>
    <row r="30">
      <c r="A30" s="3" t="inlineStr">
        <is>
          <t>Sophie Bernard</t>
        </is>
      </c>
      <c r="B30" s="4" t="n">
        <v>4</v>
      </c>
      <c r="C30" s="5" t="n">
        <v>46044.65324953989</v>
      </c>
      <c r="D30" s="5" t="n">
        <v>46050.65324953989</v>
      </c>
      <c r="E30" s="6" t="inlineStr"/>
      <c r="F30" s="7" t="inlineStr"/>
      <c r="G30" s="7" t="inlineStr"/>
      <c r="H30" s="6">
        <f>E30+F30+G30</f>
        <v/>
      </c>
      <c r="I30" s="8">
        <f>F30*Configuration!$B$4</f>
        <v/>
      </c>
      <c r="J30" s="8">
        <f>G30*Configuration!$B$5</f>
        <v/>
      </c>
      <c r="K30" s="8">
        <f>I30+J30</f>
        <v/>
      </c>
    </row>
    <row r="31">
      <c r="A31" s="3" t="inlineStr">
        <is>
          <t>Lucas Dubois</t>
        </is>
      </c>
      <c r="B31" s="4" t="n">
        <v>4</v>
      </c>
      <c r="C31" s="5" t="n">
        <v>46044.65324953989</v>
      </c>
      <c r="D31" s="5" t="n">
        <v>46050.65324953989</v>
      </c>
      <c r="E31" s="6" t="inlineStr"/>
      <c r="F31" s="7" t="inlineStr"/>
      <c r="G31" s="7" t="inlineStr"/>
      <c r="H31" s="6">
        <f>E31+F31+G31</f>
        <v/>
      </c>
      <c r="I31" s="8">
        <f>F31*Configuration!$B$4</f>
        <v/>
      </c>
      <c r="J31" s="8">
        <f>G31*Configuration!$B$5</f>
        <v/>
      </c>
      <c r="K31" s="8">
        <f>I31+J31</f>
        <v/>
      </c>
    </row>
    <row r="32">
      <c r="A32" s="3" t="inlineStr">
        <is>
          <t>Emma Lefebvre</t>
        </is>
      </c>
      <c r="B32" s="4" t="n">
        <v>4</v>
      </c>
      <c r="C32" s="5" t="n">
        <v>46044.65324953989</v>
      </c>
      <c r="D32" s="5" t="n">
        <v>46050.65324953989</v>
      </c>
      <c r="E32" s="6" t="inlineStr"/>
      <c r="F32" s="7" t="inlineStr"/>
      <c r="G32" s="7" t="inlineStr"/>
      <c r="H32" s="6">
        <f>E32+F32+G32</f>
        <v/>
      </c>
      <c r="I32" s="8">
        <f>F32*Configuration!$B$4</f>
        <v/>
      </c>
      <c r="J32" s="8">
        <f>G32*Configuration!$B$5</f>
        <v/>
      </c>
      <c r="K32" s="8">
        <f>I32+J32</f>
        <v/>
      </c>
    </row>
    <row r="33">
      <c r="A33" s="3" t="inlineStr">
        <is>
          <t>Thomas Rousseau</t>
        </is>
      </c>
      <c r="B33" s="4" t="n">
        <v>4</v>
      </c>
      <c r="C33" s="5" t="n">
        <v>46044.65324953989</v>
      </c>
      <c r="D33" s="5" t="n">
        <v>46050.65324953989</v>
      </c>
      <c r="E33" s="6" t="inlineStr"/>
      <c r="F33" s="7" t="inlineStr"/>
      <c r="G33" s="7" t="inlineStr"/>
      <c r="H33" s="6">
        <f>E33+F33+G33</f>
        <v/>
      </c>
      <c r="I33" s="8">
        <f>F33*Configuration!$B$4</f>
        <v/>
      </c>
      <c r="J33" s="8">
        <f>G33*Configuration!$B$5</f>
        <v/>
      </c>
      <c r="K33" s="8">
        <f>I33+J33</f>
        <v/>
      </c>
    </row>
    <row r="34">
      <c r="A34" s="3" t="inlineStr">
        <is>
          <t>Camille Moreau</t>
        </is>
      </c>
      <c r="B34" s="4" t="n">
        <v>4</v>
      </c>
      <c r="C34" s="5" t="n">
        <v>46044.65324953989</v>
      </c>
      <c r="D34" s="5" t="n">
        <v>46050.65324953989</v>
      </c>
      <c r="E34" s="6" t="inlineStr"/>
      <c r="F34" s="7" t="inlineStr"/>
      <c r="G34" s="7" t="inlineStr"/>
      <c r="H34" s="6">
        <f>E34+F34+G34</f>
        <v/>
      </c>
      <c r="I34" s="8">
        <f>F34*Configuration!$B$4</f>
        <v/>
      </c>
      <c r="J34" s="8">
        <f>G34*Configuration!$B$5</f>
        <v/>
      </c>
      <c r="K34" s="8">
        <f>I34+J34</f>
        <v/>
      </c>
    </row>
    <row r="35">
      <c r="A35" s="3" t="inlineStr">
        <is>
          <t>Alexandre Laurent</t>
        </is>
      </c>
      <c r="B35" s="4" t="n">
        <v>4</v>
      </c>
      <c r="C35" s="5" t="n">
        <v>46044.65324953989</v>
      </c>
      <c r="D35" s="5" t="n">
        <v>46050.65324953989</v>
      </c>
      <c r="E35" s="6" t="inlineStr"/>
      <c r="F35" s="7" t="inlineStr"/>
      <c r="G35" s="7" t="inlineStr"/>
      <c r="H35" s="6">
        <f>E35+F35+G35</f>
        <v/>
      </c>
      <c r="I35" s="8">
        <f>F35*Configuration!$B$4</f>
        <v/>
      </c>
      <c r="J35" s="8">
        <f>G35*Configuration!$B$5</f>
        <v/>
      </c>
      <c r="K35" s="8">
        <f>I35+J35</f>
        <v/>
      </c>
    </row>
    <row r="37">
      <c r="A37" s="9" t="inlineStr">
        <is>
          <t>TOTAL GÉNÉRAL</t>
        </is>
      </c>
      <c r="E37" s="10">
        <f>SUM(E4:E35)</f>
        <v/>
      </c>
      <c r="F37" s="10">
        <f>SUM(F4:F35)</f>
        <v/>
      </c>
      <c r="G37" s="10">
        <f>SUM(G4:G35)</f>
        <v/>
      </c>
      <c r="H37" s="10">
        <f>SUM(H4:H35)</f>
        <v/>
      </c>
      <c r="I37" s="11">
        <f>SUM(I4:I35)</f>
        <v/>
      </c>
      <c r="J37" s="11">
        <f>SUM(J4:J35)</f>
        <v/>
      </c>
      <c r="K37" s="11">
        <f>SUM(K4:K35)</f>
        <v/>
      </c>
    </row>
    <row r="40">
      <c r="A40" s="12" t="inlineStr">
        <is>
          <t>RÉCAPITULATIF PAR EMPLOYÉ</t>
        </is>
      </c>
    </row>
    <row r="41">
      <c r="A41" s="2" t="inlineStr">
        <is>
          <t>Employé</t>
        </is>
      </c>
      <c r="B41" s="2" t="inlineStr">
        <is>
          <t>Total heures normales</t>
        </is>
      </c>
      <c r="C41" s="2" t="inlineStr">
        <is>
          <t>Total HS 25%</t>
        </is>
      </c>
      <c r="D41" s="2" t="inlineStr">
        <is>
          <t>Total HS 50%</t>
        </is>
      </c>
      <c r="E41" s="2" t="inlineStr">
        <is>
          <t>Total heures</t>
        </is>
      </c>
      <c r="F41" s="2" t="inlineStr">
        <is>
          <t>Coût total HS</t>
        </is>
      </c>
    </row>
    <row r="42">
      <c r="A42" s="13" t="inlineStr">
        <is>
          <t>Marie Dupont</t>
        </is>
      </c>
      <c r="B42" s="14">
        <f>SUMIF($A$4:$A$35,A42,$E$4:$E$35)</f>
        <v/>
      </c>
      <c r="C42" s="14">
        <f>SUMIF($A$4:$A$35,A42,$F$4:$F$35)</f>
        <v/>
      </c>
      <c r="D42" s="14">
        <f>SUMIF($A$4:$A$35,A42,$G$4:$G$35)</f>
        <v/>
      </c>
      <c r="E42" s="14">
        <f>B42+C42+D42</f>
        <v/>
      </c>
      <c r="F42" s="15">
        <f>SUMIF($A$4:$A$35,A42,$K$4:$K$35)</f>
        <v/>
      </c>
    </row>
    <row r="43">
      <c r="A43" s="13" t="inlineStr">
        <is>
          <t>Pierre Martin</t>
        </is>
      </c>
      <c r="B43" s="14">
        <f>SUMIF($A$4:$A$35,A43,$E$4:$E$35)</f>
        <v/>
      </c>
      <c r="C43" s="14">
        <f>SUMIF($A$4:$A$35,A43,$F$4:$F$35)</f>
        <v/>
      </c>
      <c r="D43" s="14">
        <f>SUMIF($A$4:$A$35,A43,$G$4:$G$35)</f>
        <v/>
      </c>
      <c r="E43" s="14">
        <f>B43+C43+D43</f>
        <v/>
      </c>
      <c r="F43" s="15">
        <f>SUMIF($A$4:$A$35,A43,$K$4:$K$35)</f>
        <v/>
      </c>
    </row>
    <row r="44">
      <c r="A44" s="13" t="inlineStr">
        <is>
          <t>Sophie Bernard</t>
        </is>
      </c>
      <c r="B44" s="14">
        <f>SUMIF($A$4:$A$35,A44,$E$4:$E$35)</f>
        <v/>
      </c>
      <c r="C44" s="14">
        <f>SUMIF($A$4:$A$35,A44,$F$4:$F$35)</f>
        <v/>
      </c>
      <c r="D44" s="14">
        <f>SUMIF($A$4:$A$35,A44,$G$4:$G$35)</f>
        <v/>
      </c>
      <c r="E44" s="14">
        <f>B44+C44+D44</f>
        <v/>
      </c>
      <c r="F44" s="15">
        <f>SUMIF($A$4:$A$35,A44,$K$4:$K$35)</f>
        <v/>
      </c>
    </row>
    <row r="45">
      <c r="A45" s="13" t="inlineStr">
        <is>
          <t>Lucas Dubois</t>
        </is>
      </c>
      <c r="B45" s="14">
        <f>SUMIF($A$4:$A$35,A45,$E$4:$E$35)</f>
        <v/>
      </c>
      <c r="C45" s="14">
        <f>SUMIF($A$4:$A$35,A45,$F$4:$F$35)</f>
        <v/>
      </c>
      <c r="D45" s="14">
        <f>SUMIF($A$4:$A$35,A45,$G$4:$G$35)</f>
        <v/>
      </c>
      <c r="E45" s="14">
        <f>B45+C45+D45</f>
        <v/>
      </c>
      <c r="F45" s="15">
        <f>SUMIF($A$4:$A$35,A45,$K$4:$K$35)</f>
        <v/>
      </c>
    </row>
    <row r="46">
      <c r="A46" s="13" t="inlineStr">
        <is>
          <t>Emma Lefebvre</t>
        </is>
      </c>
      <c r="B46" s="14">
        <f>SUMIF($A$4:$A$35,A46,$E$4:$E$35)</f>
        <v/>
      </c>
      <c r="C46" s="14">
        <f>SUMIF($A$4:$A$35,A46,$F$4:$F$35)</f>
        <v/>
      </c>
      <c r="D46" s="14">
        <f>SUMIF($A$4:$A$35,A46,$G$4:$G$35)</f>
        <v/>
      </c>
      <c r="E46" s="14">
        <f>B46+C46+D46</f>
        <v/>
      </c>
      <c r="F46" s="15">
        <f>SUMIF($A$4:$A$35,A46,$K$4:$K$35)</f>
        <v/>
      </c>
    </row>
    <row r="47">
      <c r="A47" s="13" t="inlineStr">
        <is>
          <t>Thomas Rousseau</t>
        </is>
      </c>
      <c r="B47" s="14">
        <f>SUMIF($A$4:$A$35,A47,$E$4:$E$35)</f>
        <v/>
      </c>
      <c r="C47" s="14">
        <f>SUMIF($A$4:$A$35,A47,$F$4:$F$35)</f>
        <v/>
      </c>
      <c r="D47" s="14">
        <f>SUMIF($A$4:$A$35,A47,$G$4:$G$35)</f>
        <v/>
      </c>
      <c r="E47" s="14">
        <f>B47+C47+D47</f>
        <v/>
      </c>
      <c r="F47" s="15">
        <f>SUMIF($A$4:$A$35,A47,$K$4:$K$35)</f>
        <v/>
      </c>
    </row>
    <row r="48">
      <c r="A48" s="13" t="inlineStr">
        <is>
          <t>Camille Moreau</t>
        </is>
      </c>
      <c r="B48" s="14">
        <f>SUMIF($A$4:$A$35,A48,$E$4:$E$35)</f>
        <v/>
      </c>
      <c r="C48" s="14">
        <f>SUMIF($A$4:$A$35,A48,$F$4:$F$35)</f>
        <v/>
      </c>
      <c r="D48" s="14">
        <f>SUMIF($A$4:$A$35,A48,$G$4:$G$35)</f>
        <v/>
      </c>
      <c r="E48" s="14">
        <f>B48+C48+D48</f>
        <v/>
      </c>
      <c r="F48" s="15">
        <f>SUMIF($A$4:$A$35,A48,$K$4:$K$35)</f>
        <v/>
      </c>
    </row>
    <row r="49">
      <c r="A49" s="13" t="inlineStr">
        <is>
          <t>Alexandre Laurent</t>
        </is>
      </c>
      <c r="B49" s="14">
        <f>SUMIF($A$4:$A$35,A49,$E$4:$E$35)</f>
        <v/>
      </c>
      <c r="C49" s="14">
        <f>SUMIF($A$4:$A$35,A49,$F$4:$F$35)</f>
        <v/>
      </c>
      <c r="D49" s="14">
        <f>SUMIF($A$4:$A$35,A49,$G$4:$G$35)</f>
        <v/>
      </c>
      <c r="E49" s="14">
        <f>B49+C49+D49</f>
        <v/>
      </c>
      <c r="F49" s="15">
        <f>SUMIF($A$4:$A$35,A49,$K$4:$K$35)</f>
        <v/>
      </c>
    </row>
  </sheetData>
  <mergeCells count="3">
    <mergeCell ref="A1:K1"/>
    <mergeCell ref="A37:D37"/>
    <mergeCell ref="A40:F40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</cols>
  <sheetData>
    <row r="1">
      <c r="A1" s="12" t="inlineStr">
        <is>
          <t>PARAMÈTRES DES HEURES SUPPLÉMENTAIRES</t>
        </is>
      </c>
    </row>
    <row r="3">
      <c r="A3" s="16" t="inlineStr">
        <is>
          <t>Taux horaire de base (€)</t>
        </is>
      </c>
      <c r="B3" s="17" t="n">
        <v>15.5</v>
      </c>
    </row>
    <row r="4">
      <c r="A4" s="16" t="inlineStr">
        <is>
          <t>Majoration HS à 25% (€)</t>
        </is>
      </c>
      <c r="B4" s="15">
        <f>B3*1.25</f>
        <v/>
      </c>
    </row>
    <row r="5">
      <c r="A5" s="16" t="inlineStr">
        <is>
          <t>Majoration HS à 50% (€)</t>
        </is>
      </c>
      <c r="B5" s="15">
        <f>B3*1.50</f>
        <v/>
      </c>
    </row>
    <row r="6">
      <c r="A6" s="16" t="n"/>
    </row>
    <row r="7">
      <c r="A7" s="16" t="inlineStr">
        <is>
          <t>Heures mensuelles de base</t>
        </is>
      </c>
      <c r="B7" s="18" t="n">
        <v>151.67</v>
      </c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9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9" t="inlineStr"/>
    </row>
    <row r="2">
      <c r="A2" s="20" t="inlineStr">
        <is>
          <t>1. CONFIGURATION</t>
        </is>
      </c>
    </row>
    <row r="3">
      <c r="A3" s="19" t="inlineStr">
        <is>
          <t xml:space="preserve">   • Allez dans l'onglet 'Configuration'</t>
        </is>
      </c>
    </row>
    <row r="4">
      <c r="A4" s="19" t="inlineStr">
        <is>
          <t xml:space="preserve">   • Modifiez le taux horaire de base selon votre convention collective</t>
        </is>
      </c>
    </row>
    <row r="5">
      <c r="A5" s="19" t="inlineStr">
        <is>
          <t xml:space="preserve">   • Les taux majorés se calculent automatiquement (25% et 50%)</t>
        </is>
      </c>
    </row>
    <row r="6">
      <c r="A6" s="19" t="inlineStr"/>
    </row>
    <row r="7">
      <c r="A7" s="20" t="inlineStr">
        <is>
          <t>2. SAISIE DES HEURES</t>
        </is>
      </c>
    </row>
    <row r="8">
      <c r="A8" s="19" t="inlineStr">
        <is>
          <t xml:space="preserve">   • Dans l'onglet 'Heures Supplémentaires', remplissez les colonnes jaunes :</t>
        </is>
      </c>
    </row>
    <row r="9">
      <c r="A9" s="19" t="inlineStr">
        <is>
          <t xml:space="preserve">     - Heures normales (colonne E)</t>
        </is>
      </c>
    </row>
    <row r="10">
      <c r="A10" s="19" t="inlineStr">
        <is>
          <t xml:space="preserve">     - HS à 25% (colonne F) - généralement les 8 premières heures sup</t>
        </is>
      </c>
    </row>
    <row r="11">
      <c r="A11" s="19" t="inlineStr">
        <is>
          <t xml:space="preserve">     - HS à 50% (colonne G) - au-delà de 8h sup par semaine</t>
        </is>
      </c>
    </row>
    <row r="12">
      <c r="A12" s="19" t="inlineStr"/>
    </row>
    <row r="13">
      <c r="A13" s="20" t="inlineStr">
        <is>
          <t>3. CALCULS AUTOMATIQUES</t>
        </is>
      </c>
    </row>
    <row r="14">
      <c r="A14" s="19" t="inlineStr">
        <is>
          <t xml:space="preserve">   • Le total des heures se calcule automatiquement</t>
        </is>
      </c>
    </row>
    <row r="15">
      <c r="A15" s="19" t="inlineStr">
        <is>
          <t xml:space="preserve">   • Les coûts des heures supplémentaires aussi</t>
        </is>
      </c>
    </row>
    <row r="16">
      <c r="A16" s="19" t="inlineStr">
        <is>
          <t xml:space="preserve">   • Le récapitulatif par employé se met à jour en temps réel</t>
        </is>
      </c>
    </row>
    <row r="17">
      <c r="A17" s="19" t="inlineStr"/>
    </row>
    <row r="18">
      <c r="A18" s="20" t="inlineStr">
        <is>
          <t>4. LÉGISLATION (rappel général)</t>
        </is>
      </c>
    </row>
    <row r="19">
      <c r="A19" s="19" t="inlineStr">
        <is>
          <t xml:space="preserve">   • HS à 25% : de la 36ème à la 43ème heure hebdomadaire</t>
        </is>
      </c>
    </row>
    <row r="20">
      <c r="A20" s="19" t="inlineStr">
        <is>
          <t xml:space="preserve">   • HS à 50% : au-delà de la 43ème heure</t>
        </is>
      </c>
    </row>
    <row r="21">
      <c r="A21" s="19" t="inlineStr">
        <is>
          <t xml:space="preserve">   • Contingent annuel : vérifiez votre convention collective</t>
        </is>
      </c>
    </row>
    <row r="22">
      <c r="A22" s="19" t="inlineStr"/>
    </row>
    <row r="23">
      <c r="A23" s="20" t="inlineStr">
        <is>
          <t>5. CONSEILS</t>
        </is>
      </c>
    </row>
    <row r="24">
      <c r="A24" s="19" t="inlineStr">
        <is>
          <t xml:space="preserve">   • Sauvegardez régulièrement votre fichier</t>
        </is>
      </c>
    </row>
    <row r="25">
      <c r="A25" s="19" t="inlineStr">
        <is>
          <t xml:space="preserve">   • Créez une copie par mois</t>
        </is>
      </c>
    </row>
    <row r="26">
      <c r="A26" s="19" t="inlineStr">
        <is>
          <t xml:space="preserve">   • Conservez les justificatifs (badgeages, pointages)</t>
        </is>
      </c>
    </row>
    <row r="27">
      <c r="A27" s="19" t="inlineStr"/>
    </row>
    <row r="28">
      <c r="A28" s="19" t="inlineStr">
        <is>
          <t>Note : Ce modèle est fourni à titre indicatif. Consultez votre convention</t>
        </is>
      </c>
    </row>
    <row r="29">
      <c r="A29" s="19" t="inlineStr">
        <is>
          <t>collective et la législation en vigueur pour les taux exacts applicables.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2026-01-30T15:40:40Z</dcterms:created>
  <dcterms:modified xmlns:dcterms="http://purl.org/dc/terms/" xmlns:xsi="http://www.w3.org/2001/XMLSchema-instance" xsi:type="dcterms:W3CDTF">2026-01-30T15:40:40Z</dcterms:modified>
</cp:coreProperties>
</file>