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Comptable" sheetId="1" state="visible" r:id="rId1"/>
    <sheet xmlns:r="http://schemas.openxmlformats.org/officeDocument/2006/relationships" name="Plan Comptabl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sz val="10"/>
    </font>
    <font>
      <b val="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166" fontId="2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25" customWidth="1" min="4" max="4"/>
    <col width="4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N° Pièce</t>
        </is>
      </c>
      <c r="B1" s="1" t="inlineStr">
        <is>
          <t>Date</t>
        </is>
      </c>
      <c r="C1" s="1" t="inlineStr">
        <is>
          <t>Compte</t>
        </is>
      </c>
      <c r="D1" s="1" t="inlineStr">
        <is>
          <t>Libellé Compte</t>
        </is>
      </c>
      <c r="E1" s="1" t="inlineStr">
        <is>
          <t>Libellé Opération</t>
        </is>
      </c>
      <c r="F1" s="1" t="inlineStr">
        <is>
          <t>Débit</t>
        </is>
      </c>
      <c r="G1" s="1" t="inlineStr">
        <is>
          <t>Crédit</t>
        </is>
      </c>
      <c r="H1" s="1" t="inlineStr">
        <is>
          <t>Solde</t>
        </is>
      </c>
    </row>
    <row r="2">
      <c r="A2" s="2" t="inlineStr">
        <is>
          <t>FAC001</t>
        </is>
      </c>
      <c r="B2" s="3" t="n">
        <v>45293</v>
      </c>
      <c r="C2" s="4" t="inlineStr">
        <is>
          <t>411000</t>
        </is>
      </c>
      <c r="D2" s="5">
        <f>IFERROR(VLOOKUP(C2,'Plan Comptable'!$A$2:$B$17,2,FALSE),"")</f>
        <v/>
      </c>
      <c r="E2" s="6" t="inlineStr">
        <is>
          <t>Facture client Entreprise Dupont SARL</t>
        </is>
      </c>
      <c r="F2" s="7" t="n">
        <v>12000</v>
      </c>
      <c r="G2" s="8" t="inlineStr"/>
      <c r="H2" s="9">
        <f>F2-G2</f>
        <v/>
      </c>
    </row>
    <row r="3">
      <c r="A3" s="2" t="inlineStr">
        <is>
          <t>FAC001</t>
        </is>
      </c>
      <c r="B3" s="3" t="n">
        <v>45293</v>
      </c>
      <c r="C3" s="4" t="inlineStr">
        <is>
          <t>706000</t>
        </is>
      </c>
      <c r="D3" s="5">
        <f>IFERROR(VLOOKUP(C3,'Plan Comptable'!$A$2:$B$17,2,FALSE),"")</f>
        <v/>
      </c>
      <c r="E3" s="6" t="inlineStr">
        <is>
          <t>Facture client Entreprise Dupont SARL</t>
        </is>
      </c>
      <c r="F3" s="8" t="inlineStr"/>
      <c r="G3" s="7" t="n">
        <v>10000</v>
      </c>
      <c r="H3" s="9">
        <f>F3-G3</f>
        <v/>
      </c>
    </row>
    <row r="4">
      <c r="A4" s="2" t="inlineStr">
        <is>
          <t>FAC001</t>
        </is>
      </c>
      <c r="B4" s="3" t="n">
        <v>45293</v>
      </c>
      <c r="C4" s="4" t="inlineStr">
        <is>
          <t>445710</t>
        </is>
      </c>
      <c r="D4" s="5">
        <f>IFERROR(VLOOKUP(C4,'Plan Comptable'!$A$2:$B$17,2,FALSE),"")</f>
        <v/>
      </c>
      <c r="E4" s="6" t="inlineStr">
        <is>
          <t>Facture client Entreprise Dupont SARL</t>
        </is>
      </c>
      <c r="F4" s="8" t="inlineStr"/>
      <c r="G4" s="7" t="n">
        <v>2000</v>
      </c>
      <c r="H4" s="9">
        <f>F4-G4</f>
        <v/>
      </c>
    </row>
    <row r="5">
      <c r="A5" s="2" t="inlineStr">
        <is>
          <t>VIR001</t>
        </is>
      </c>
      <c r="B5" s="3" t="n">
        <v>45296</v>
      </c>
      <c r="C5" s="4" t="inlineStr">
        <is>
          <t>512000</t>
        </is>
      </c>
      <c r="D5" s="5">
        <f>IFERROR(VLOOKUP(C5,'Plan Comptable'!$A$2:$B$17,2,FALSE),"")</f>
        <v/>
      </c>
      <c r="E5" s="6" t="inlineStr">
        <is>
          <t>Virement client Martin SAS</t>
        </is>
      </c>
      <c r="F5" s="7" t="n">
        <v>6000</v>
      </c>
      <c r="G5" s="8" t="inlineStr"/>
      <c r="H5" s="9">
        <f>F5-G5</f>
        <v/>
      </c>
    </row>
    <row r="6">
      <c r="A6" s="2" t="inlineStr">
        <is>
          <t>VIR001</t>
        </is>
      </c>
      <c r="B6" s="3" t="n">
        <v>45296</v>
      </c>
      <c r="C6" s="4" t="inlineStr">
        <is>
          <t>411000</t>
        </is>
      </c>
      <c r="D6" s="5">
        <f>IFERROR(VLOOKUP(C6,'Plan Comptable'!$A$2:$B$17,2,FALSE),"")</f>
        <v/>
      </c>
      <c r="E6" s="6" t="inlineStr">
        <is>
          <t>Virement client Martin SAS</t>
        </is>
      </c>
      <c r="F6" s="8" t="inlineStr"/>
      <c r="G6" s="7" t="n">
        <v>6000</v>
      </c>
      <c r="H6" s="9">
        <f>F6-G6</f>
        <v/>
      </c>
    </row>
    <row r="7">
      <c r="A7" s="2" t="inlineStr">
        <is>
          <t>FAC002</t>
        </is>
      </c>
      <c r="B7" s="3" t="n">
        <v>45299</v>
      </c>
      <c r="C7" s="4" t="inlineStr">
        <is>
          <t>606000</t>
        </is>
      </c>
      <c r="D7" s="5">
        <f>IFERROR(VLOOKUP(C7,'Plan Comptable'!$A$2:$B$17,2,FALSE),"")</f>
        <v/>
      </c>
      <c r="E7" s="6" t="inlineStr">
        <is>
          <t>Achat fournitures Bureau Plus</t>
        </is>
      </c>
      <c r="F7" s="7" t="n">
        <v>1500</v>
      </c>
      <c r="G7" s="8" t="inlineStr"/>
      <c r="H7" s="9">
        <f>F7-G7</f>
        <v/>
      </c>
    </row>
    <row r="8">
      <c r="A8" s="2" t="inlineStr">
        <is>
          <t>FAC002</t>
        </is>
      </c>
      <c r="B8" s="3" t="n">
        <v>45299</v>
      </c>
      <c r="C8" s="4" t="inlineStr">
        <is>
          <t>445660</t>
        </is>
      </c>
      <c r="D8" s="5">
        <f>IFERROR(VLOOKUP(C8,'Plan Comptable'!$A$2:$B$17,2,FALSE),"")</f>
        <v/>
      </c>
      <c r="E8" s="6" t="inlineStr">
        <is>
          <t>Achat fournitures Bureau Plus</t>
        </is>
      </c>
      <c r="F8" s="7" t="n">
        <v>300</v>
      </c>
      <c r="G8" s="8" t="inlineStr"/>
      <c r="H8" s="9">
        <f>F8-G8</f>
        <v/>
      </c>
    </row>
    <row r="9">
      <c r="A9" s="2" t="inlineStr">
        <is>
          <t>FAC002</t>
        </is>
      </c>
      <c r="B9" s="3" t="n">
        <v>45299</v>
      </c>
      <c r="C9" s="4" t="inlineStr">
        <is>
          <t>401000</t>
        </is>
      </c>
      <c r="D9" s="5">
        <f>IFERROR(VLOOKUP(C9,'Plan Comptable'!$A$2:$B$17,2,FALSE),"")</f>
        <v/>
      </c>
      <c r="E9" s="6" t="inlineStr">
        <is>
          <t>Achat fournitures Bureau Plus</t>
        </is>
      </c>
      <c r="F9" s="8" t="inlineStr"/>
      <c r="G9" s="7" t="n">
        <v>1800</v>
      </c>
      <c r="H9" s="9">
        <f>F9-G9</f>
        <v/>
      </c>
    </row>
    <row r="10">
      <c r="A10" s="2" t="inlineStr">
        <is>
          <t>CHQ001</t>
        </is>
      </c>
      <c r="B10" s="3" t="n">
        <v>45301</v>
      </c>
      <c r="C10" s="4" t="inlineStr">
        <is>
          <t>613000</t>
        </is>
      </c>
      <c r="D10" s="5">
        <f>IFERROR(VLOOKUP(C10,'Plan Comptable'!$A$2:$B$17,2,FALSE),"")</f>
        <v/>
      </c>
      <c r="E10" s="6" t="inlineStr">
        <is>
          <t>Loyer janvier local commercial</t>
        </is>
      </c>
      <c r="F10" s="7" t="n">
        <v>2000</v>
      </c>
      <c r="G10" s="8" t="inlineStr"/>
      <c r="H10" s="9">
        <f>F10-G10</f>
        <v/>
      </c>
    </row>
    <row r="11">
      <c r="A11" s="2" t="inlineStr">
        <is>
          <t>CHQ001</t>
        </is>
      </c>
      <c r="B11" s="3" t="n">
        <v>45301</v>
      </c>
      <c r="C11" s="4" t="inlineStr">
        <is>
          <t>512000</t>
        </is>
      </c>
      <c r="D11" s="5">
        <f>IFERROR(VLOOKUP(C11,'Plan Comptable'!$A$2:$B$17,2,FALSE),"")</f>
        <v/>
      </c>
      <c r="E11" s="6" t="inlineStr">
        <is>
          <t>Loyer janvier local commercial</t>
        </is>
      </c>
      <c r="F11" s="8" t="inlineStr"/>
      <c r="G11" s="7" t="n">
        <v>2000</v>
      </c>
      <c r="H11" s="9">
        <f>F11-G11</f>
        <v/>
      </c>
    </row>
    <row r="12">
      <c r="A12" s="2" t="inlineStr">
        <is>
          <t>FAC003</t>
        </is>
      </c>
      <c r="B12" s="3" t="n">
        <v>45303</v>
      </c>
      <c r="C12" s="4" t="inlineStr">
        <is>
          <t>411000</t>
        </is>
      </c>
      <c r="D12" s="5">
        <f>IFERROR(VLOOKUP(C12,'Plan Comptable'!$A$2:$B$17,2,FALSE),"")</f>
        <v/>
      </c>
      <c r="E12" s="6" t="inlineStr">
        <is>
          <t>Facture client Tech Solutions SA</t>
        </is>
      </c>
      <c r="F12" s="7" t="n">
        <v>9600</v>
      </c>
      <c r="G12" s="8" t="inlineStr"/>
      <c r="H12" s="9">
        <f>F12-G12</f>
        <v/>
      </c>
    </row>
    <row r="13">
      <c r="A13" s="2" t="inlineStr">
        <is>
          <t>FAC003</t>
        </is>
      </c>
      <c r="B13" s="3" t="n">
        <v>45303</v>
      </c>
      <c r="C13" s="4" t="inlineStr">
        <is>
          <t>706000</t>
        </is>
      </c>
      <c r="D13" s="5">
        <f>IFERROR(VLOOKUP(C13,'Plan Comptable'!$A$2:$B$17,2,FALSE),"")</f>
        <v/>
      </c>
      <c r="E13" s="6" t="inlineStr">
        <is>
          <t>Facture client Tech Solutions SA</t>
        </is>
      </c>
      <c r="F13" s="8" t="inlineStr"/>
      <c r="G13" s="7" t="n">
        <v>8000</v>
      </c>
      <c r="H13" s="9">
        <f>F13-G13</f>
        <v/>
      </c>
    </row>
    <row r="14">
      <c r="A14" s="2" t="inlineStr">
        <is>
          <t>FAC003</t>
        </is>
      </c>
      <c r="B14" s="3" t="n">
        <v>45303</v>
      </c>
      <c r="C14" s="4" t="inlineStr">
        <is>
          <t>445710</t>
        </is>
      </c>
      <c r="D14" s="5">
        <f>IFERROR(VLOOKUP(C14,'Plan Comptable'!$A$2:$B$17,2,FALSE),"")</f>
        <v/>
      </c>
      <c r="E14" s="6" t="inlineStr">
        <is>
          <t>Facture client Tech Solutions SA</t>
        </is>
      </c>
      <c r="F14" s="8" t="inlineStr"/>
      <c r="G14" s="7" t="n">
        <v>1600</v>
      </c>
      <c r="H14" s="9">
        <f>F14-G14</f>
        <v/>
      </c>
    </row>
    <row r="15">
      <c r="A15" s="2" t="inlineStr">
        <is>
          <t>VIR002</t>
        </is>
      </c>
      <c r="B15" s="3" t="n">
        <v>45306</v>
      </c>
      <c r="C15" s="4" t="inlineStr">
        <is>
          <t>401000</t>
        </is>
      </c>
      <c r="D15" s="5">
        <f>IFERROR(VLOOKUP(C15,'Plan Comptable'!$A$2:$B$17,2,FALSE),"")</f>
        <v/>
      </c>
      <c r="E15" s="6" t="inlineStr">
        <is>
          <t>Paiement Bureau Plus</t>
        </is>
      </c>
      <c r="F15" s="7" t="n">
        <v>1800</v>
      </c>
      <c r="G15" s="8" t="inlineStr"/>
      <c r="H15" s="9">
        <f>F15-G15</f>
        <v/>
      </c>
    </row>
    <row r="16">
      <c r="A16" s="2" t="inlineStr">
        <is>
          <t>VIR002</t>
        </is>
      </c>
      <c r="B16" s="3" t="n">
        <v>45306</v>
      </c>
      <c r="C16" s="4" t="inlineStr">
        <is>
          <t>512000</t>
        </is>
      </c>
      <c r="D16" s="5">
        <f>IFERROR(VLOOKUP(C16,'Plan Comptable'!$A$2:$B$17,2,FALSE),"")</f>
        <v/>
      </c>
      <c r="E16" s="6" t="inlineStr">
        <is>
          <t>Paiement Bureau Plus</t>
        </is>
      </c>
      <c r="F16" s="8" t="inlineStr"/>
      <c r="G16" s="7" t="n">
        <v>1800</v>
      </c>
      <c r="H16" s="9">
        <f>F16-G16</f>
        <v/>
      </c>
    </row>
    <row r="17">
      <c r="A17" s="2" t="inlineStr">
        <is>
          <t>CB001</t>
        </is>
      </c>
      <c r="B17" s="3" t="n">
        <v>45309</v>
      </c>
      <c r="C17" s="4" t="inlineStr">
        <is>
          <t>625000</t>
        </is>
      </c>
      <c r="D17" s="5">
        <f>IFERROR(VLOOKUP(C17,'Plan Comptable'!$A$2:$B$17,2,FALSE),"")</f>
        <v/>
      </c>
      <c r="E17" s="6" t="inlineStr">
        <is>
          <t>Frais déplacement Paris</t>
        </is>
      </c>
      <c r="F17" s="7" t="n">
        <v>150</v>
      </c>
      <c r="G17" s="8" t="inlineStr"/>
      <c r="H17" s="9">
        <f>F17-G17</f>
        <v/>
      </c>
    </row>
    <row r="18">
      <c r="A18" s="2" t="inlineStr">
        <is>
          <t>CB001</t>
        </is>
      </c>
      <c r="B18" s="3" t="n">
        <v>45309</v>
      </c>
      <c r="C18" s="4" t="inlineStr">
        <is>
          <t>512000</t>
        </is>
      </c>
      <c r="D18" s="5">
        <f>IFERROR(VLOOKUP(C18,'Plan Comptable'!$A$2:$B$17,2,FALSE),"")</f>
        <v/>
      </c>
      <c r="E18" s="6" t="inlineStr">
        <is>
          <t>Frais déplacement Paris</t>
        </is>
      </c>
      <c r="F18" s="8" t="inlineStr"/>
      <c r="G18" s="7" t="n">
        <v>150</v>
      </c>
      <c r="H18" s="9">
        <f>F18-G18</f>
        <v/>
      </c>
    </row>
    <row r="19">
      <c r="A19" s="2" t="inlineStr">
        <is>
          <t>FAC004</t>
        </is>
      </c>
      <c r="B19" s="3" t="n">
        <v>45311</v>
      </c>
      <c r="C19" s="4" t="inlineStr">
        <is>
          <t>623000</t>
        </is>
      </c>
      <c r="D19" s="5">
        <f>IFERROR(VLOOKUP(C19,'Plan Comptable'!$A$2:$B$17,2,FALSE),"")</f>
        <v/>
      </c>
      <c r="E19" s="6" t="inlineStr">
        <is>
          <t>Campagne Google Ads janvier</t>
        </is>
      </c>
      <c r="F19" s="7" t="n">
        <v>800</v>
      </c>
      <c r="G19" s="8" t="inlineStr"/>
      <c r="H19" s="9">
        <f>F19-G19</f>
        <v/>
      </c>
    </row>
    <row r="20">
      <c r="A20" s="2" t="inlineStr">
        <is>
          <t>FAC004</t>
        </is>
      </c>
      <c r="B20" s="3" t="n">
        <v>45311</v>
      </c>
      <c r="C20" s="4" t="inlineStr">
        <is>
          <t>445660</t>
        </is>
      </c>
      <c r="D20" s="5">
        <f>IFERROR(VLOOKUP(C20,'Plan Comptable'!$A$2:$B$17,2,FALSE),"")</f>
        <v/>
      </c>
      <c r="E20" s="6" t="inlineStr">
        <is>
          <t>Campagne Google Ads janvier</t>
        </is>
      </c>
      <c r="F20" s="7" t="n">
        <v>160</v>
      </c>
      <c r="G20" s="8" t="inlineStr"/>
      <c r="H20" s="9">
        <f>F20-G20</f>
        <v/>
      </c>
    </row>
    <row r="21">
      <c r="A21" s="2" t="inlineStr">
        <is>
          <t>FAC004</t>
        </is>
      </c>
      <c r="B21" s="3" t="n">
        <v>45311</v>
      </c>
      <c r="C21" s="4" t="inlineStr">
        <is>
          <t>401000</t>
        </is>
      </c>
      <c r="D21" s="5">
        <f>IFERROR(VLOOKUP(C21,'Plan Comptable'!$A$2:$B$17,2,FALSE),"")</f>
        <v/>
      </c>
      <c r="E21" s="6" t="inlineStr">
        <is>
          <t>Campagne Google Ads janvier</t>
        </is>
      </c>
      <c r="F21" s="8" t="inlineStr"/>
      <c r="G21" s="7" t="n">
        <v>960</v>
      </c>
      <c r="H21" s="9">
        <f>F21-G21</f>
        <v/>
      </c>
    </row>
    <row r="22">
      <c r="A22" s="2" t="inlineStr">
        <is>
          <t>VIR003</t>
        </is>
      </c>
      <c r="B22" s="3" t="n">
        <v>45313</v>
      </c>
      <c r="C22" s="4" t="inlineStr">
        <is>
          <t>512000</t>
        </is>
      </c>
      <c r="D22" s="5">
        <f>IFERROR(VLOOKUP(C22,'Plan Comptable'!$A$2:$B$17,2,FALSE),"")</f>
        <v/>
      </c>
      <c r="E22" s="6" t="inlineStr">
        <is>
          <t>Virement client Entreprise Dupont</t>
        </is>
      </c>
      <c r="F22" s="7" t="n">
        <v>12000</v>
      </c>
      <c r="G22" s="8" t="inlineStr"/>
      <c r="H22" s="9">
        <f>F22-G22</f>
        <v/>
      </c>
    </row>
    <row r="23">
      <c r="A23" s="2" t="inlineStr">
        <is>
          <t>VIR003</t>
        </is>
      </c>
      <c r="B23" s="3" t="n">
        <v>45313</v>
      </c>
      <c r="C23" s="4" t="inlineStr">
        <is>
          <t>411000</t>
        </is>
      </c>
      <c r="D23" s="5">
        <f>IFERROR(VLOOKUP(C23,'Plan Comptable'!$A$2:$B$17,2,FALSE),"")</f>
        <v/>
      </c>
      <c r="E23" s="6" t="inlineStr">
        <is>
          <t>Virement client Entreprise Dupont</t>
        </is>
      </c>
      <c r="F23" s="8" t="inlineStr"/>
      <c r="G23" s="7" t="n">
        <v>12000</v>
      </c>
      <c r="H23" s="9">
        <f>F23-G23</f>
        <v/>
      </c>
    </row>
    <row r="24">
      <c r="A24" s="2" t="inlineStr">
        <is>
          <t>CHQ002</t>
        </is>
      </c>
      <c r="B24" s="3" t="n">
        <v>45316</v>
      </c>
      <c r="C24" s="4" t="inlineStr">
        <is>
          <t>615000</t>
        </is>
      </c>
      <c r="D24" s="5">
        <f>IFERROR(VLOOKUP(C24,'Plan Comptable'!$A$2:$B$17,2,FALSE),"")</f>
        <v/>
      </c>
      <c r="E24" s="6" t="inlineStr">
        <is>
          <t>Réparation matériel informatique</t>
        </is>
      </c>
      <c r="F24" s="7" t="n">
        <v>350</v>
      </c>
      <c r="G24" s="8" t="inlineStr"/>
      <c r="H24" s="9">
        <f>F24-G24</f>
        <v/>
      </c>
    </row>
    <row r="25">
      <c r="A25" s="2" t="inlineStr">
        <is>
          <t>CHQ002</t>
        </is>
      </c>
      <c r="B25" s="3" t="n">
        <v>45316</v>
      </c>
      <c r="C25" s="4" t="inlineStr">
        <is>
          <t>512000</t>
        </is>
      </c>
      <c r="D25" s="5">
        <f>IFERROR(VLOOKUP(C25,'Plan Comptable'!$A$2:$B$17,2,FALSE),"")</f>
        <v/>
      </c>
      <c r="E25" s="6" t="inlineStr">
        <is>
          <t>Réparation matériel informatique</t>
        </is>
      </c>
      <c r="F25" s="8" t="inlineStr"/>
      <c r="G25" s="7" t="n">
        <v>350</v>
      </c>
      <c r="H25" s="9">
        <f>F25-G25</f>
        <v/>
      </c>
    </row>
    <row r="26">
      <c r="A26" s="2" t="inlineStr">
        <is>
          <t>FAC005</t>
        </is>
      </c>
      <c r="B26" s="3" t="n">
        <v>45319</v>
      </c>
      <c r="C26" s="4" t="inlineStr">
        <is>
          <t>411000</t>
        </is>
      </c>
      <c r="D26" s="5">
        <f>IFERROR(VLOOKUP(C26,'Plan Comptable'!$A$2:$B$17,2,FALSE),"")</f>
        <v/>
      </c>
      <c r="E26" s="6" t="inlineStr">
        <is>
          <t>Facture client Constructions Dubois</t>
        </is>
      </c>
      <c r="F26" s="7" t="n">
        <v>7200</v>
      </c>
      <c r="G26" s="8" t="inlineStr"/>
      <c r="H26" s="9">
        <f>F26-G26</f>
        <v/>
      </c>
    </row>
    <row r="27">
      <c r="A27" s="2" t="inlineStr">
        <is>
          <t>FAC005</t>
        </is>
      </c>
      <c r="B27" s="3" t="n">
        <v>45319</v>
      </c>
      <c r="C27" s="4" t="inlineStr">
        <is>
          <t>706000</t>
        </is>
      </c>
      <c r="D27" s="5">
        <f>IFERROR(VLOOKUP(C27,'Plan Comptable'!$A$2:$B$17,2,FALSE),"")</f>
        <v/>
      </c>
      <c r="E27" s="6" t="inlineStr">
        <is>
          <t>Facture client Constructions Dubois</t>
        </is>
      </c>
      <c r="F27" s="8" t="inlineStr"/>
      <c r="G27" s="7" t="n">
        <v>6000</v>
      </c>
      <c r="H27" s="9">
        <f>F27-G27</f>
        <v/>
      </c>
    </row>
    <row r="28">
      <c r="A28" s="2" t="inlineStr">
        <is>
          <t>FAC005</t>
        </is>
      </c>
      <c r="B28" s="3" t="n">
        <v>45319</v>
      </c>
      <c r="C28" s="4" t="inlineStr">
        <is>
          <t>445710</t>
        </is>
      </c>
      <c r="D28" s="5">
        <f>IFERROR(VLOOKUP(C28,'Plan Comptable'!$A$2:$B$17,2,FALSE),"")</f>
        <v/>
      </c>
      <c r="E28" s="6" t="inlineStr">
        <is>
          <t>Facture client Constructions Dubois</t>
        </is>
      </c>
      <c r="F28" s="8" t="inlineStr"/>
      <c r="G28" s="7" t="n">
        <v>1200</v>
      </c>
      <c r="H28" s="9">
        <f>F28-G28</f>
        <v/>
      </c>
    </row>
    <row r="30">
      <c r="E30" s="10" t="inlineStr">
        <is>
          <t>TOTAUX</t>
        </is>
      </c>
      <c r="F30" s="11">
        <f>SUM(F2:F28)</f>
        <v/>
      </c>
      <c r="G30" s="11">
        <f>SUM(G2:G28)</f>
        <v/>
      </c>
      <c r="H30" s="11">
        <f>F30-G30</f>
        <v/>
      </c>
    </row>
  </sheetData>
  <dataValidations count="1">
    <dataValidation sqref="C2:C1000" showErrorMessage="1" showInputMessage="1" allowBlank="0" errorTitle="Compte invalide" error="Veuillez sélectionner un compte valide" type="list">
      <formula1>='Plan Comptable'!$A$2:$A$17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</cols>
  <sheetData>
    <row r="1">
      <c r="A1" s="1" t="inlineStr">
        <is>
          <t>N° Compte</t>
        </is>
      </c>
      <c r="B1" s="1" t="inlineStr">
        <is>
          <t>Libellé</t>
        </is>
      </c>
      <c r="C1" s="1" t="inlineStr">
        <is>
          <t>Type</t>
        </is>
      </c>
    </row>
    <row r="2">
      <c r="A2" s="2" t="inlineStr">
        <is>
          <t>108000</t>
        </is>
      </c>
      <c r="B2" s="5" t="inlineStr">
        <is>
          <t>Compte de l'exploitant</t>
        </is>
      </c>
      <c r="C2" s="2" t="inlineStr">
        <is>
          <t>Capitaux</t>
        </is>
      </c>
    </row>
    <row r="3">
      <c r="A3" s="2" t="inlineStr">
        <is>
          <t>401000</t>
        </is>
      </c>
      <c r="B3" s="5" t="inlineStr">
        <is>
          <t>Fournisseurs</t>
        </is>
      </c>
      <c r="C3" s="2" t="inlineStr">
        <is>
          <t>Passif</t>
        </is>
      </c>
    </row>
    <row r="4">
      <c r="A4" s="2" t="inlineStr">
        <is>
          <t>411000</t>
        </is>
      </c>
      <c r="B4" s="5" t="inlineStr">
        <is>
          <t>Clients</t>
        </is>
      </c>
      <c r="C4" s="2" t="inlineStr">
        <is>
          <t>Actif</t>
        </is>
      </c>
    </row>
    <row r="5">
      <c r="A5" s="2" t="inlineStr">
        <is>
          <t>445660</t>
        </is>
      </c>
      <c r="B5" s="5" t="inlineStr">
        <is>
          <t>TVA déductible</t>
        </is>
      </c>
      <c r="C5" s="2" t="inlineStr">
        <is>
          <t>Actif</t>
        </is>
      </c>
    </row>
    <row r="6">
      <c r="A6" s="2" t="inlineStr">
        <is>
          <t>445710</t>
        </is>
      </c>
      <c r="B6" s="5" t="inlineStr">
        <is>
          <t>TVA collectée</t>
        </is>
      </c>
      <c r="C6" s="2" t="inlineStr">
        <is>
          <t>Passif</t>
        </is>
      </c>
    </row>
    <row r="7">
      <c r="A7" s="2" t="inlineStr">
        <is>
          <t>512000</t>
        </is>
      </c>
      <c r="B7" s="5" t="inlineStr">
        <is>
          <t>Banque</t>
        </is>
      </c>
      <c r="C7" s="2" t="inlineStr">
        <is>
          <t>Actif</t>
        </is>
      </c>
    </row>
    <row r="8">
      <c r="A8" s="2" t="inlineStr">
        <is>
          <t>530000</t>
        </is>
      </c>
      <c r="B8" s="5" t="inlineStr">
        <is>
          <t>Caisse</t>
        </is>
      </c>
      <c r="C8" s="2" t="inlineStr">
        <is>
          <t>Actif</t>
        </is>
      </c>
    </row>
    <row r="9">
      <c r="A9" s="2" t="inlineStr">
        <is>
          <t>606000</t>
        </is>
      </c>
      <c r="B9" s="5" t="inlineStr">
        <is>
          <t>Achats de marchandises</t>
        </is>
      </c>
      <c r="C9" s="2" t="inlineStr">
        <is>
          <t>Charge</t>
        </is>
      </c>
    </row>
    <row r="10">
      <c r="A10" s="2" t="inlineStr">
        <is>
          <t>613000</t>
        </is>
      </c>
      <c r="B10" s="5" t="inlineStr">
        <is>
          <t>Locations</t>
        </is>
      </c>
      <c r="C10" s="2" t="inlineStr">
        <is>
          <t>Charge</t>
        </is>
      </c>
    </row>
    <row r="11">
      <c r="A11" s="2" t="inlineStr">
        <is>
          <t>615000</t>
        </is>
      </c>
      <c r="B11" s="5" t="inlineStr">
        <is>
          <t>Entretien et réparations</t>
        </is>
      </c>
      <c r="C11" s="2" t="inlineStr">
        <is>
          <t>Charge</t>
        </is>
      </c>
    </row>
    <row r="12">
      <c r="A12" s="2" t="inlineStr">
        <is>
          <t>623000</t>
        </is>
      </c>
      <c r="B12" s="5" t="inlineStr">
        <is>
          <t>Publicité</t>
        </is>
      </c>
      <c r="C12" s="2" t="inlineStr">
        <is>
          <t>Charge</t>
        </is>
      </c>
    </row>
    <row r="13">
      <c r="A13" s="2" t="inlineStr">
        <is>
          <t>625000</t>
        </is>
      </c>
      <c r="B13" s="5" t="inlineStr">
        <is>
          <t>Déplacements</t>
        </is>
      </c>
      <c r="C13" s="2" t="inlineStr">
        <is>
          <t>Charge</t>
        </is>
      </c>
    </row>
    <row r="14">
      <c r="A14" s="2" t="inlineStr">
        <is>
          <t>626000</t>
        </is>
      </c>
      <c r="B14" s="5" t="inlineStr">
        <is>
          <t>Frais postaux</t>
        </is>
      </c>
      <c r="C14" s="2" t="inlineStr">
        <is>
          <t>Charge</t>
        </is>
      </c>
    </row>
    <row r="15">
      <c r="A15" s="2" t="inlineStr">
        <is>
          <t>661000</t>
        </is>
      </c>
      <c r="B15" s="5" t="inlineStr">
        <is>
          <t>Charges d'intérêts</t>
        </is>
      </c>
      <c r="C15" s="2" t="inlineStr">
        <is>
          <t>Charge</t>
        </is>
      </c>
    </row>
    <row r="16">
      <c r="A16" s="2" t="inlineStr">
        <is>
          <t>706000</t>
        </is>
      </c>
      <c r="B16" s="5" t="inlineStr">
        <is>
          <t>Prestations de services</t>
        </is>
      </c>
      <c r="C16" s="2" t="inlineStr">
        <is>
          <t>Produit</t>
        </is>
      </c>
    </row>
    <row r="17">
      <c r="A17" s="2" t="inlineStr">
        <is>
          <t>707000</t>
        </is>
      </c>
      <c r="B17" s="5" t="inlineStr">
        <is>
          <t>Ventes de marchandises</t>
        </is>
      </c>
      <c r="C17" s="2" t="inlineStr">
        <is>
          <t>Produit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5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2" t="inlineStr">
        <is>
          <t>JOURNAL COMPTABLE - MODE D'EMPLOI</t>
        </is>
      </c>
    </row>
    <row r="2">
      <c r="A2" s="13" t="inlineStr"/>
    </row>
    <row r="3">
      <c r="A3" s="14" t="inlineStr">
        <is>
          <t>Ce journal comptable vous permet d'enregistrer toutes vos opérations comptables selon les principes de la comptabilité en partie double.</t>
        </is>
      </c>
    </row>
    <row r="4">
      <c r="A4" s="13" t="inlineStr"/>
    </row>
    <row r="5">
      <c r="A5" s="15" t="inlineStr">
        <is>
          <t>📋 PRINCIPES DE BASE</t>
        </is>
      </c>
    </row>
    <row r="6">
      <c r="A6" s="13" t="inlineStr"/>
    </row>
    <row r="7">
      <c r="A7" s="13" t="inlineStr">
        <is>
          <t>• Chaque opération doit être équilibrée : Total Débits = Total Crédits</t>
        </is>
      </c>
    </row>
    <row r="8">
      <c r="A8" s="13" t="inlineStr">
        <is>
          <t>• Une opération peut nécessiter plusieurs lignes (écritures multiples)</t>
        </is>
      </c>
    </row>
    <row r="9">
      <c r="A9" s="13" t="inlineStr">
        <is>
          <t>• Le N° de pièce permet de regrouper les écritures d'une même opération</t>
        </is>
      </c>
    </row>
    <row r="10">
      <c r="A10" s="13" t="inlineStr"/>
    </row>
    <row r="11">
      <c r="A11" s="15" t="inlineStr">
        <is>
          <t>✏️ COMMENT SAISIR UNE ÉCRITURE</t>
        </is>
      </c>
    </row>
    <row r="12">
      <c r="A12" s="13" t="inlineStr"/>
    </row>
    <row r="13">
      <c r="A13" s="13" t="inlineStr">
        <is>
          <t>1. N° Pièce (jaune) : Saisissez un numéro unique (ex: FAC001, VIR023, CHQ045)</t>
        </is>
      </c>
    </row>
    <row r="14">
      <c r="A14" s="13" t="inlineStr">
        <is>
          <t>2. Date (jaune) : Entrez la date de l'opération au format JJ/MM/AAAA</t>
        </is>
      </c>
    </row>
    <row r="15">
      <c r="A15" s="13" t="inlineStr">
        <is>
          <t>3. Compte (jaune) : Sélectionnez le compte dans la liste déroulante</t>
        </is>
      </c>
    </row>
    <row r="16">
      <c r="A16" s="13" t="inlineStr">
        <is>
          <t>4. Libellé Compte (gris) : Se remplit automatiquement</t>
        </is>
      </c>
    </row>
    <row r="17">
      <c r="A17" s="13" t="inlineStr">
        <is>
          <t>5. Libellé Opération (jaune) : Décrivez l'opération en français</t>
        </is>
      </c>
    </row>
    <row r="18">
      <c r="A18" s="13" t="inlineStr">
        <is>
          <t>6. Débit (jaune) : Montant au débit (si applicable)</t>
        </is>
      </c>
    </row>
    <row r="19">
      <c r="A19" s="13" t="inlineStr">
        <is>
          <t>7. Crédit (jaune) : Montant au crédit (si applicable)</t>
        </is>
      </c>
    </row>
    <row r="20">
      <c r="A20" s="13" t="inlineStr">
        <is>
          <t>8. Solde (gris) : Calculé automatiquement (Débit - Crédit)</t>
        </is>
      </c>
    </row>
    <row r="21">
      <c r="A21" s="13" t="inlineStr"/>
    </row>
    <row r="22">
      <c r="A22" s="15" t="inlineStr">
        <is>
          <t>📊 EXEMPLES D'ÉCRITURES</t>
        </is>
      </c>
    </row>
    <row r="23">
      <c r="A23" s="13" t="inlineStr"/>
    </row>
    <row r="24">
      <c r="A24" s="14" t="inlineStr">
        <is>
          <t>Exemple 1 : Facture client de 12 000 € TTC (10 000 € HT + 2 000 € TVA)</t>
        </is>
      </c>
    </row>
    <row r="25">
      <c r="A25" s="13" t="inlineStr">
        <is>
          <t xml:space="preserve">  Ligne 1 : 411000 (Clients) au DÉBIT : 12 000 €</t>
        </is>
      </c>
    </row>
    <row r="26">
      <c r="A26" s="13" t="inlineStr">
        <is>
          <t xml:space="preserve">  Ligne 2 : 706000 (Prestations) au CRÉDIT : 10 000 €</t>
        </is>
      </c>
    </row>
    <row r="27">
      <c r="A27" s="13" t="inlineStr">
        <is>
          <t xml:space="preserve">  Ligne 3 : 445710 (TVA collectée) au CRÉDIT : 2 000 €</t>
        </is>
      </c>
    </row>
    <row r="28">
      <c r="A28" s="13" t="inlineStr"/>
    </row>
    <row r="29">
      <c r="A29" s="14" t="inlineStr">
        <is>
          <t>Exemple 2 : Paiement loyer de 2 000 € par chèque</t>
        </is>
      </c>
    </row>
    <row r="30">
      <c r="A30" s="13" t="inlineStr">
        <is>
          <t xml:space="preserve">  Ligne 1 : 613000 (Locations) au DÉBIT : 2 000 €</t>
        </is>
      </c>
    </row>
    <row r="31">
      <c r="A31" s="13" t="inlineStr">
        <is>
          <t xml:space="preserve">  Ligne 2 : 512000 (Banque) au CRÉDIT : 2 000 €</t>
        </is>
      </c>
    </row>
    <row r="32">
      <c r="A32" s="13" t="inlineStr"/>
    </row>
    <row r="33">
      <c r="A33" s="14" t="inlineStr">
        <is>
          <t>Exemple 3 : Règlement client de 6 000 € par virement</t>
        </is>
      </c>
    </row>
    <row r="34">
      <c r="A34" s="13" t="inlineStr">
        <is>
          <t xml:space="preserve">  Ligne 1 : 512000 (Banque) au DÉBIT : 6 000 €</t>
        </is>
      </c>
    </row>
    <row r="35">
      <c r="A35" s="13" t="inlineStr">
        <is>
          <t xml:space="preserve">  Ligne 2 : 411000 (Clients) au CRÉDIT : 6 000 €</t>
        </is>
      </c>
    </row>
    <row r="36">
      <c r="A36" s="13" t="inlineStr"/>
    </row>
    <row r="37">
      <c r="A37" s="15" t="inlineStr">
        <is>
          <t>💡 RÈGLES IMPORTANTES</t>
        </is>
      </c>
    </row>
    <row r="38">
      <c r="A38" s="13" t="inlineStr"/>
    </row>
    <row r="39">
      <c r="A39" s="13" t="inlineStr">
        <is>
          <t>• DÉBIT : Augmentation d'un actif ou d'une charge / Diminution d'un passif ou d'un produit</t>
        </is>
      </c>
    </row>
    <row r="40">
      <c r="A40" s="13" t="inlineStr">
        <is>
          <t>• CRÉDIT : Augmentation d'un passif ou d'un produit / Diminution d'un actif ou d'une charge</t>
        </is>
      </c>
    </row>
    <row r="41">
      <c r="A41" s="13" t="inlineStr">
        <is>
          <t>• Ne saisissez que dans les colonnes JAUNES (colonnes grises = automatiques)</t>
        </is>
      </c>
    </row>
    <row r="42">
      <c r="A42" s="13" t="inlineStr">
        <is>
          <t>• Vérifiez toujours que Total Débits = Total Crédits en bas du journal</t>
        </is>
      </c>
    </row>
    <row r="43">
      <c r="A43" s="13" t="inlineStr">
        <is>
          <t>• Utilisez le même N° de pièce pour les lignes d'une même opération</t>
        </is>
      </c>
    </row>
    <row r="44">
      <c r="A44" s="13" t="inlineStr"/>
    </row>
    <row r="45">
      <c r="A45" s="15" t="inlineStr">
        <is>
          <t>📁 PLAN COMPTABLE</t>
        </is>
      </c>
    </row>
    <row r="46">
      <c r="A46" s="13" t="inlineStr"/>
    </row>
    <row r="47">
      <c r="A47" s="13" t="inlineStr">
        <is>
          <t>Consultez l'onglet 'Plan Comptable' pour voir tous les comptes disponibles.</t>
        </is>
      </c>
    </row>
    <row r="48">
      <c r="A48" s="13" t="inlineStr">
        <is>
          <t>Les comptes sont organisés selon le Plan Comptable Général français.</t>
        </is>
      </c>
    </row>
    <row r="49">
      <c r="A49" s="13" t="inlineStr"/>
    </row>
    <row r="50">
      <c r="A50" s="15" t="inlineStr">
        <is>
          <t>✅ CONTRÔLE</t>
        </is>
      </c>
    </row>
    <row r="51">
      <c r="A51" s="13" t="inlineStr"/>
    </row>
    <row r="52">
      <c r="A52" s="13" t="inlineStr">
        <is>
          <t>Le total des débits doit TOUJOURS être égal au total des crédits.</t>
        </is>
      </c>
    </row>
    <row r="53">
      <c r="A53" s="13" t="inlineStr">
        <is>
          <t>Vérifiez la ligne TOTAUX en bas du journal : si Solde = 0 €, c'est bon 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2026-01-30T13:22:48Z</dcterms:created>
  <dcterms:modified xmlns:dcterms="http://purl.org/dc/terms/" xmlns:xsi="http://www.w3.org/2001/XMLSchema-instance" xsi:type="dcterms:W3CDTF">2026-01-30T13:22:48Z</dcterms:modified>
</cp:coreProperties>
</file>