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 KPI" sheetId="1" state="visible" r:id="rId1"/>
    <sheet xmlns:r="http://schemas.openxmlformats.org/officeDocument/2006/relationships" name="Données Mensuell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0.0&quot;%&quot;"/>
    <numFmt numFmtId="166" formatCode="#,##0.00 €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1E3A8A"/>
      <sz val="12"/>
    </font>
    <font>
      <b val="1"/>
      <sz val="12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4" fillId="0" borderId="0" applyAlignment="1" pivotButton="0" quotePrefix="0" xfId="0">
      <alignment horizontal="center"/>
    </xf>
    <xf numFmtId="0" fontId="5" fillId="0" borderId="0" pivotButton="0" quotePrefix="0" xfId="0"/>
    <xf numFmtId="0" fontId="3" fillId="5" borderId="1" pivotButton="0" quotePrefix="0" xfId="0"/>
    <xf numFmtId="164" fontId="6" fillId="0" borderId="1" pivotButton="0" quotePrefix="0" xfId="0"/>
    <xf numFmtId="165" fontId="0" fillId="0" borderId="1" applyAlignment="1" pivotButton="0" quotePrefix="0" xfId="0">
      <alignment horizontal="center"/>
    </xf>
    <xf numFmtId="1" fontId="6" fillId="0" borderId="1" pivotButton="0" quotePrefix="0" xfId="0"/>
    <xf numFmtId="165" fontId="6" fillId="0" borderId="1" pivotButton="0" quotePrefix="0" xfId="0"/>
    <xf numFmtId="166" fontId="6" fillId="0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0" fontId="0" fillId="3" borderId="1" pivotButton="0" quotePrefix="0" xfId="0"/>
    <xf numFmtId="165" fontId="0" fillId="3" borderId="1" pivotButton="0" quotePrefix="0" xfId="0"/>
    <xf numFmtId="164" fontId="0" fillId="0" borderId="1" pivotButton="0" quotePrefix="0" xfId="0"/>
    <xf numFmtId="0" fontId="3" fillId="4" borderId="1" pivotButton="0" quotePrefix="0" xfId="0"/>
    <xf numFmtId="164" fontId="3" fillId="4" borderId="1" pivotButton="0" quotePrefix="0" xfId="0"/>
    <xf numFmtId="1" fontId="3" fillId="4" borderId="1" pivotButton="0" quotePrefix="0" xfId="0"/>
    <xf numFmtId="165" fontId="3" fillId="4" borderId="1" pivotButton="0" quotePrefix="0" xfId="0"/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Chiffre d'Affaires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 Mensuelles'!B3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'Données Mensuelles'!$A$4:$A$15</f>
            </numRef>
          </cat>
          <val>
            <numRef>
              <f>'Données Mensuelles'!$B$4:$B$15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Clients vs Leads (Derniers 6 mois)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Mensuelles'!C3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 Mensuelles'!$A$10:$A$15</f>
            </numRef>
          </cat>
          <val>
            <numRef>
              <f>'Données Mensuelles'!$C$4:$C$15</f>
            </numRef>
          </val>
        </ser>
        <ser>
          <idx val="1"/>
          <order val="1"/>
          <tx>
            <strRef>
              <f>'Données Mensuelles'!F3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 Mensuelles'!$A$10:$A$15</f>
            </numRef>
          </cat>
          <val>
            <numRef>
              <f>'Données Mensuelles'!$F$4:$F$15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TABLEAU DE BORD KPI - SYNTHÈSE</t>
        </is>
      </c>
    </row>
    <row r="3">
      <c r="A3" s="2" t="inlineStr">
        <is>
          <t>KPI PRINCIPAUX - DERNIER MOIS</t>
        </is>
      </c>
    </row>
    <row r="5">
      <c r="A5" s="3" t="inlineStr">
        <is>
          <t>Chiffre d'Affaires</t>
        </is>
      </c>
      <c r="B5" s="4">
        <f>'Données Mensuelles'!B15</f>
        <v/>
      </c>
      <c r="C5" s="5">
        <f>('Données Mensuelles'!B15-'Données Mensuelles'!B14)/'Données Mensuelles'!B14</f>
        <v/>
      </c>
    </row>
    <row r="6">
      <c r="A6" s="3" t="inlineStr">
        <is>
          <t>Nombre de Clients</t>
        </is>
      </c>
      <c r="B6" s="6">
        <f>'Données Mensuelles'!C15</f>
        <v/>
      </c>
      <c r="C6" s="5">
        <f>('Données Mensuelles'!C15-'Données Mensuelles'!C14)/'Données Mensuelles'!C14</f>
        <v/>
      </c>
    </row>
    <row r="7">
      <c r="A7" s="3" t="inlineStr">
        <is>
          <t>Taux de Conversion</t>
        </is>
      </c>
      <c r="B7" s="7">
        <f>'Données Mensuelles'!D15</f>
        <v/>
      </c>
      <c r="C7" s="5">
        <f>'Données Mensuelles'!D15-'Données Mensuelles'!D14</f>
        <v/>
      </c>
    </row>
    <row r="8">
      <c r="A8" s="3" t="inlineStr">
        <is>
          <t>Coûts Marketing</t>
        </is>
      </c>
      <c r="B8" s="4">
        <f>'Données Mensuelles'!E15</f>
        <v/>
      </c>
      <c r="C8" s="5">
        <f>('Données Mensuelles'!E15-'Données Mensuelles'!E14)/'Données Mensuelles'!E14</f>
        <v/>
      </c>
    </row>
    <row r="9">
      <c r="A9" s="3" t="inlineStr">
        <is>
          <t>Ticket Moyen</t>
        </is>
      </c>
      <c r="B9" s="4">
        <f>'Données Mensuelles'!G15</f>
        <v/>
      </c>
      <c r="C9" s="5">
        <f>('Données Mensuelles'!G15-'Données Mensuelles'!G14)/'Données Mensuelles'!G14</f>
        <v/>
      </c>
    </row>
    <row r="10">
      <c r="A10" s="3" t="inlineStr">
        <is>
          <t>Marge Brute</t>
        </is>
      </c>
      <c r="B10" s="4">
        <f>'Données Mensuelles'!H15</f>
        <v/>
      </c>
      <c r="C10" s="5">
        <f>('Données Mensuelles'!H15-'Données Mensuelles'!H14)/'Données Mensuelles'!H14</f>
        <v/>
      </c>
    </row>
    <row r="12">
      <c r="A12" s="2" t="inlineStr">
        <is>
          <t>INDICATEURS CALCULÉS</t>
        </is>
      </c>
    </row>
    <row r="14">
      <c r="A14" s="3" t="inlineStr">
        <is>
          <t>ROI Marketing</t>
        </is>
      </c>
      <c r="B14" s="7">
        <f>('Données Mensuelles'!B15-'Données Mensuelles'!E15)/'Données Mensuelles'!E15</f>
        <v/>
      </c>
    </row>
    <row r="15">
      <c r="A15" s="3" t="inlineStr">
        <is>
          <t>Coût par Lead</t>
        </is>
      </c>
      <c r="B15" s="8">
        <f>'Données Mensuelles'!E15/'Données Mensuelles'!F15</f>
        <v/>
      </c>
    </row>
    <row r="16">
      <c r="A16" s="3" t="inlineStr">
        <is>
          <t>Coût d'Acquisition Client</t>
        </is>
      </c>
      <c r="B16" s="8">
        <f>'Données Mensuelles'!E15/'Données Mensuelles'!C15</f>
        <v/>
      </c>
    </row>
    <row r="17">
      <c r="A17" s="3" t="inlineStr">
        <is>
          <t>Taux de Marge</t>
        </is>
      </c>
      <c r="B17" s="7">
        <f>'Données Mensuelles'!H15/'Données Mensuelles'!B15</f>
        <v/>
      </c>
    </row>
  </sheetData>
  <mergeCells count="9">
    <mergeCell ref="A1:D1"/>
    <mergeCell ref="A3:D3"/>
    <mergeCell ref="C5:D5"/>
    <mergeCell ref="C6:D6"/>
    <mergeCell ref="C7:D7"/>
    <mergeCell ref="C8:D8"/>
    <mergeCell ref="C9:D9"/>
    <mergeCell ref="C10:D10"/>
    <mergeCell ref="A12:D1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9" t="inlineStr">
        <is>
          <t>DONNÉES MENSUELLES - KPI ENTREPRISE</t>
        </is>
      </c>
    </row>
    <row r="3">
      <c r="A3" s="10" t="inlineStr">
        <is>
          <t>Mois</t>
        </is>
      </c>
      <c r="B3" s="10" t="inlineStr">
        <is>
          <t>Chiffre d'Affaires (€)</t>
        </is>
      </c>
      <c r="C3" s="10" t="inlineStr">
        <is>
          <t>Nombre de Clients</t>
        </is>
      </c>
      <c r="D3" s="10" t="inlineStr">
        <is>
          <t>Taux de Conversion (%)</t>
        </is>
      </c>
      <c r="E3" s="10" t="inlineStr">
        <is>
          <t>Coûts Marketing (€)</t>
        </is>
      </c>
      <c r="F3" s="10" t="inlineStr">
        <is>
          <t>Nombre de Leads</t>
        </is>
      </c>
      <c r="G3" s="10" t="inlineStr">
        <is>
          <t>Ticket Moyen (€)</t>
        </is>
      </c>
      <c r="H3" s="10" t="inlineStr">
        <is>
          <t>Marge Brute (€)</t>
        </is>
      </c>
    </row>
    <row r="4">
      <c r="A4" s="11" t="inlineStr">
        <is>
          <t>Mar 2025</t>
        </is>
      </c>
      <c r="B4" s="12" t="n">
        <v>149398</v>
      </c>
      <c r="C4" s="13" t="n">
        <v>83</v>
      </c>
      <c r="D4" s="14" t="n">
        <v>3.8</v>
      </c>
      <c r="E4" s="12" t="n">
        <v>15145</v>
      </c>
      <c r="F4" s="13" t="n">
        <v>1980</v>
      </c>
      <c r="G4" s="15">
        <f>B4/C4</f>
        <v/>
      </c>
      <c r="H4" s="12" t="n">
        <v>59693.69505210282</v>
      </c>
    </row>
    <row r="5">
      <c r="A5" s="11" t="inlineStr">
        <is>
          <t>Apr 2025</t>
        </is>
      </c>
      <c r="B5" s="12" t="n">
        <v>149389</v>
      </c>
      <c r="C5" s="13" t="n">
        <v>85</v>
      </c>
      <c r="D5" s="14" t="n">
        <v>4.9</v>
      </c>
      <c r="E5" s="12" t="n">
        <v>23012</v>
      </c>
      <c r="F5" s="13" t="n">
        <v>2264</v>
      </c>
      <c r="G5" s="15">
        <f>B5/C5</f>
        <v/>
      </c>
      <c r="H5" s="12" t="n">
        <v>56588.17987548811</v>
      </c>
    </row>
    <row r="6">
      <c r="A6" s="11" t="inlineStr">
        <is>
          <t>May 2025</t>
        </is>
      </c>
      <c r="B6" s="12" t="n">
        <v>138227</v>
      </c>
      <c r="C6" s="13" t="n">
        <v>81</v>
      </c>
      <c r="D6" s="14" t="n">
        <v>5.6</v>
      </c>
      <c r="E6" s="12" t="n">
        <v>24212</v>
      </c>
      <c r="F6" s="13" t="n">
        <v>1802</v>
      </c>
      <c r="G6" s="15">
        <f>B6/C6</f>
        <v/>
      </c>
      <c r="H6" s="12" t="n">
        <v>48573.26432641425</v>
      </c>
    </row>
    <row r="7">
      <c r="A7" s="11" t="inlineStr">
        <is>
          <t>Jun 2025</t>
        </is>
      </c>
      <c r="B7" s="12" t="n">
        <v>166186</v>
      </c>
      <c r="C7" s="13" t="n">
        <v>98</v>
      </c>
      <c r="D7" s="14" t="n">
        <v>3.7</v>
      </c>
      <c r="E7" s="12" t="n">
        <v>20751</v>
      </c>
      <c r="F7" s="13" t="n">
        <v>1831</v>
      </c>
      <c r="G7" s="15">
        <f>B7/C7</f>
        <v/>
      </c>
      <c r="H7" s="12" t="n">
        <v>59196.53083625523</v>
      </c>
    </row>
    <row r="8">
      <c r="A8" s="11" t="inlineStr">
        <is>
          <t>Jul 2025</t>
        </is>
      </c>
      <c r="B8" s="12" t="n">
        <v>175566</v>
      </c>
      <c r="C8" s="13" t="n">
        <v>103</v>
      </c>
      <c r="D8" s="14" t="n">
        <v>3.6</v>
      </c>
      <c r="E8" s="12" t="n">
        <v>24270</v>
      </c>
      <c r="F8" s="13" t="n">
        <v>2069</v>
      </c>
      <c r="G8" s="15">
        <f>B8/C8</f>
        <v/>
      </c>
      <c r="H8" s="12" t="n">
        <v>66005.46650599086</v>
      </c>
    </row>
    <row r="9">
      <c r="A9" s="11" t="inlineStr">
        <is>
          <t>Aug 2025</t>
        </is>
      </c>
      <c r="B9" s="12" t="n">
        <v>189752</v>
      </c>
      <c r="C9" s="13" t="n">
        <v>105</v>
      </c>
      <c r="D9" s="14" t="n">
        <v>3.3</v>
      </c>
      <c r="E9" s="12" t="n">
        <v>24786</v>
      </c>
      <c r="F9" s="13" t="n">
        <v>2193</v>
      </c>
      <c r="G9" s="15">
        <f>B9/C9</f>
        <v/>
      </c>
      <c r="H9" s="12" t="n">
        <v>73108.11189164848</v>
      </c>
    </row>
    <row r="10">
      <c r="A10" s="11" t="inlineStr">
        <is>
          <t>Sep 2025</t>
        </is>
      </c>
      <c r="B10" s="12" t="n">
        <v>193214</v>
      </c>
      <c r="C10" s="13" t="n">
        <v>109</v>
      </c>
      <c r="D10" s="14" t="n">
        <v>4.7</v>
      </c>
      <c r="E10" s="12" t="n">
        <v>19440</v>
      </c>
      <c r="F10" s="13" t="n">
        <v>2439</v>
      </c>
      <c r="G10" s="15">
        <f>B10/C10</f>
        <v/>
      </c>
      <c r="H10" s="12" t="n">
        <v>71742.36888799441</v>
      </c>
    </row>
    <row r="11">
      <c r="A11" s="11" t="inlineStr">
        <is>
          <t>Oct 2025</t>
        </is>
      </c>
      <c r="B11" s="12" t="n">
        <v>195374</v>
      </c>
      <c r="C11" s="13" t="n">
        <v>115</v>
      </c>
      <c r="D11" s="14" t="n">
        <v>4</v>
      </c>
      <c r="E11" s="12" t="n">
        <v>20060</v>
      </c>
      <c r="F11" s="13" t="n">
        <v>2165</v>
      </c>
      <c r="G11" s="15">
        <f>B11/C11</f>
        <v/>
      </c>
      <c r="H11" s="12" t="n">
        <v>70301.83856914924</v>
      </c>
    </row>
    <row r="12">
      <c r="A12" s="11" t="inlineStr">
        <is>
          <t>Nov 2025</t>
        </is>
      </c>
      <c r="B12" s="12" t="n">
        <v>208746</v>
      </c>
      <c r="C12" s="13" t="n">
        <v>118</v>
      </c>
      <c r="D12" s="14" t="n">
        <v>5.2</v>
      </c>
      <c r="E12" s="12" t="n">
        <v>15163</v>
      </c>
      <c r="F12" s="13" t="n">
        <v>2107</v>
      </c>
      <c r="G12" s="15">
        <f>B12/C12</f>
        <v/>
      </c>
      <c r="H12" s="12" t="n">
        <v>85548.77848861544</v>
      </c>
    </row>
    <row r="13">
      <c r="A13" s="11" t="inlineStr">
        <is>
          <t>Dec 2025</t>
        </is>
      </c>
      <c r="B13" s="12" t="n">
        <v>215301</v>
      </c>
      <c r="C13" s="13" t="n">
        <v>127</v>
      </c>
      <c r="D13" s="14" t="n">
        <v>4.8</v>
      </c>
      <c r="E13" s="12" t="n">
        <v>16176</v>
      </c>
      <c r="F13" s="13" t="n">
        <v>2354</v>
      </c>
      <c r="G13" s="15">
        <f>B13/C13</f>
        <v/>
      </c>
      <c r="H13" s="12" t="n">
        <v>89049.6523212946</v>
      </c>
    </row>
    <row r="14">
      <c r="A14" s="11" t="inlineStr">
        <is>
          <t>Dec 2025</t>
        </is>
      </c>
      <c r="B14" s="12" t="n">
        <v>227521</v>
      </c>
      <c r="C14" s="13" t="n">
        <v>128</v>
      </c>
      <c r="D14" s="14" t="n">
        <v>4.5</v>
      </c>
      <c r="E14" s="12" t="n">
        <v>16735</v>
      </c>
      <c r="F14" s="13" t="n">
        <v>2383</v>
      </c>
      <c r="G14" s="15">
        <f>B14/C14</f>
        <v/>
      </c>
      <c r="H14" s="12" t="n">
        <v>93784.53166569154</v>
      </c>
    </row>
    <row r="15">
      <c r="A15" s="11" t="inlineStr">
        <is>
          <t>Jan 2026</t>
        </is>
      </c>
      <c r="B15" s="12" t="n">
        <v>237734</v>
      </c>
      <c r="C15" s="13" t="n">
        <v>137</v>
      </c>
      <c r="D15" s="14" t="n">
        <v>4.9</v>
      </c>
      <c r="E15" s="12" t="n">
        <v>22960</v>
      </c>
      <c r="F15" s="13" t="n">
        <v>2499</v>
      </c>
      <c r="G15" s="15">
        <f>B15/C15</f>
        <v/>
      </c>
      <c r="H15" s="12" t="n">
        <v>92663.74830158695</v>
      </c>
    </row>
    <row r="16">
      <c r="A16" s="16" t="inlineStr">
        <is>
          <t>TOTAL / MOYENNE</t>
        </is>
      </c>
      <c r="B16" s="17">
        <f>SUM(B4:B15)</f>
        <v/>
      </c>
      <c r="C16" s="18">
        <f>AVERAGE(C4:C15)</f>
        <v/>
      </c>
      <c r="D16" s="19">
        <f>AVERAGE(D4:D15)</f>
        <v/>
      </c>
      <c r="E16" s="17">
        <f>SUM(E4:E15)</f>
        <v/>
      </c>
      <c r="F16" s="18">
        <f>AVERAGE(F4:F15)</f>
        <v/>
      </c>
      <c r="G16" s="17">
        <f>B16/C16</f>
        <v/>
      </c>
      <c r="H16" s="17">
        <f>SUM(H4:H15)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60" customWidth="1" min="1" max="1"/>
    <col width="15" customWidth="1" min="2" max="2"/>
    <col width="15" customWidth="1" min="3" max="3"/>
  </cols>
  <sheetData>
    <row r="1">
      <c r="A1" s="9" t="inlineStr">
        <is>
          <t>MODE D'EMPLOI - TABLEAU DE BORD KPI</t>
        </is>
      </c>
    </row>
    <row r="3">
      <c r="A3" s="20" t="inlineStr">
        <is>
          <t>COMMENT UTILISER CE MODÈLE</t>
        </is>
      </c>
    </row>
    <row r="5">
      <c r="A5" s="20" t="inlineStr">
        <is>
          <t>1. SAISIR VOS DONNÉES</t>
        </is>
      </c>
    </row>
    <row r="6">
      <c r="A6" s="21" t="inlineStr">
        <is>
          <t xml:space="preserve">   - Allez dans l'onglet 'Données Mensuelles'</t>
        </is>
      </c>
    </row>
    <row r="7">
      <c r="A7" s="21" t="inlineStr">
        <is>
          <t xml:space="preserve">   - Remplissez les cellules JAUNES avec vos chiffres réels</t>
        </is>
      </c>
    </row>
    <row r="8">
      <c r="A8" s="21" t="inlineStr">
        <is>
          <t xml:space="preserve">   - Les cellules blanches se calculent automatiquement</t>
        </is>
      </c>
    </row>
    <row r="10">
      <c r="A10" s="20" t="inlineStr">
        <is>
          <t>2. CONSULTER LE TABLEAU DE BORD</t>
        </is>
      </c>
    </row>
    <row r="11">
      <c r="A11" s="21" t="inlineStr">
        <is>
          <t xml:space="preserve">   - L'onglet 'Tableau de Bord KPI' se met à jour automatiquement</t>
        </is>
      </c>
    </row>
    <row r="12">
      <c r="A12" s="21" t="inlineStr">
        <is>
          <t xml:space="preserve">   - Vous voyez vos KPI principaux du dernier mois</t>
        </is>
      </c>
    </row>
    <row r="13">
      <c r="A13" s="21" t="inlineStr">
        <is>
          <t xml:space="preserve">   - Les graphiques montrent l'évolution sur 12 mois</t>
        </is>
      </c>
    </row>
    <row r="15">
      <c r="A15" s="20" t="inlineStr">
        <is>
          <t>3. INDICATEURS CLÉS</t>
        </is>
      </c>
    </row>
    <row r="16">
      <c r="A16" s="21" t="inlineStr">
        <is>
          <t xml:space="preserve">   • Chiffre d'Affaires : revenus totaux du mois</t>
        </is>
      </c>
    </row>
    <row r="17">
      <c r="A17" s="21" t="inlineStr">
        <is>
          <t xml:space="preserve">   • Taux de Conversion : % de leads convertis en clients</t>
        </is>
      </c>
    </row>
    <row r="18">
      <c r="A18" s="21" t="inlineStr">
        <is>
          <t xml:space="preserve">   • ROI Marketing : retour sur investissement marketing</t>
        </is>
      </c>
    </row>
    <row r="19">
      <c r="A19" s="21" t="inlineStr">
        <is>
          <t xml:space="preserve">   • Ticket Moyen : CA / nombre de clients</t>
        </is>
      </c>
    </row>
    <row r="20">
      <c r="A20" s="21" t="inlineStr">
        <is>
          <t xml:space="preserve">   • Coût d'Acquisition : coût marketing / nombre de clients</t>
        </is>
      </c>
    </row>
    <row r="22">
      <c r="A22" s="20" t="inlineStr">
        <is>
          <t>4. PERSONNALISATION</t>
        </is>
      </c>
    </row>
    <row r="23">
      <c r="A23" s="21" t="inlineStr">
        <is>
          <t xml:space="preserve">   - Vous pouvez ajouter des mois en copiant les formules</t>
        </is>
      </c>
    </row>
    <row r="24">
      <c r="A24" s="21" t="inlineStr">
        <is>
          <t xml:space="preserve">   - Modifiez les couleurs selon vos préférences</t>
        </is>
      </c>
    </row>
    <row r="25">
      <c r="A25" s="21" t="inlineStr">
        <is>
          <t xml:space="preserve">   - Ajoutez vos propres KPI en suivant le même format</t>
        </is>
      </c>
    </row>
    <row r="27">
      <c r="A27" s="20" t="inlineStr">
        <is>
          <t>💡 ASTUCE</t>
        </is>
      </c>
    </row>
    <row r="28">
      <c r="A28" s="21" t="inlineStr">
        <is>
          <t xml:space="preserve">   Mettez à jour vos données chaque mois pour suivre</t>
        </is>
      </c>
    </row>
    <row r="29">
      <c r="A29" s="21" t="inlineStr">
        <is>
          <t xml:space="preserve">   l'évolution de votre performance dans le temps !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2026-01-30T16:43:47Z</dcterms:created>
  <dcterms:modified xmlns:dcterms="http://purl.org/dc/terms/" xmlns:xsi="http://www.w3.org/2001/XMLSchema-instance" xsi:type="dcterms:W3CDTF">2026-01-30T16:43:47Z</dcterms:modified>
</cp:coreProperties>
</file>