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Bord KPI" sheetId="1" state="visible" r:id="rId1"/>
    <sheet xmlns:r="http://schemas.openxmlformats.org/officeDocument/2006/relationships" name="Données" sheetId="2" state="visible" r:id="rId2"/>
    <sheet xmlns:r="http://schemas.openxmlformats.org/officeDocument/2006/relationships" name="Suivi Mensuel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0.0%"/>
    <numFmt numFmtId="165" formatCode="#,##0 €"/>
    <numFmt numFmtId="166" formatCode="0.0"/>
    <numFmt numFmtId="167" formatCode="DD/MM/YYYY"/>
    <numFmt numFmtId="168" formatCode="yyyy-mm-dd h:mm:ss"/>
  </numFmts>
  <fonts count="9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1"/>
    </font>
    <font>
      <b val="1"/>
      <color rgb="001E3A8A"/>
      <sz val="13"/>
    </font>
    <font>
      <b val="1"/>
      <color rgb="00FFFFFF"/>
      <sz val="11"/>
    </font>
    <font>
      <b val="1"/>
    </font>
    <font>
      <b val="1"/>
      <color rgb="001E3A8A"/>
      <sz val="14"/>
    </font>
    <font>
      <b val="1"/>
      <color rgb="001E3A8A"/>
      <sz val="12"/>
    </font>
    <font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" fontId="0" fillId="0" borderId="1" applyAlignment="1" pivotButton="0" quotePrefix="0" xfId="0">
      <alignment horizontal="center" vertical="center"/>
    </xf>
    <xf numFmtId="9" fontId="0" fillId="0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166" fontId="0" fillId="3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165" fontId="5" fillId="4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7" fillId="0" borderId="0" pivotButton="0" quotePrefix="0" xfId="0"/>
    <xf numFmtId="0" fontId="5" fillId="4" borderId="0" pivotButton="0" quotePrefix="0" xfId="0"/>
    <xf numFmtId="165" fontId="0" fillId="0" borderId="0" pivotButton="0" quotePrefix="0" xfId="0"/>
    <xf numFmtId="0" fontId="5" fillId="0" borderId="0" pivotButton="0" quotePrefix="0" xfId="0"/>
    <xf numFmtId="1" fontId="5" fillId="4" borderId="0" pivotButton="0" quotePrefix="0" xfId="0"/>
    <xf numFmtId="164" fontId="5" fillId="4" borderId="0" pivotButton="0" quotePrefix="0" xfId="0"/>
    <xf numFmtId="165" fontId="5" fillId="4" borderId="0" pivotButton="0" quotePrefix="0" xfId="0"/>
    <xf numFmtId="0" fontId="8" fillId="0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Effectifs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'Tableau de Bord KPI'!$B$8:$B$10</f>
            </numRef>
          </cat>
          <val>
            <numRef>
              <f>'Tableau de Bord KPI'!$C$8:$C$10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Recrutement - Réalisé vs Objectif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 KPI'!H6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 KPI'!$G$7:$G$10</f>
            </numRef>
          </cat>
          <val>
            <numRef>
              <f>'Tableau de Bord KPI'!$H$7:$H$10</f>
            </numRef>
          </val>
        </ser>
        <ser>
          <idx val="1"/>
          <order val="1"/>
          <tx>
            <strRef>
              <f>'Tableau de Bord KPI'!I6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 KPI'!$G$7:$G$10</f>
            </numRef>
          </cat>
          <val>
            <numRef>
              <f>'Tableau de Bord KPI'!$I$7:$I$10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de l'Effectif</a:t>
            </a:r>
          </a:p>
        </rich>
      </tx>
    </title>
    <plotArea>
      <lineChart>
        <grouping val="standard"/>
        <ser>
          <idx val="0"/>
          <order val="0"/>
          <tx>
            <strRef>
              <f>'Suivi Mensuel'!C4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'Suivi Mensuel'!$B$5:$B$10</f>
            </numRef>
          </cat>
          <val>
            <numRef>
              <f>'Suivi Mensuel'!$C$5:$C$10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Embauches vs Départs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'Suivi Mensuel'!D4</f>
            </strRef>
          </tx>
          <spPr>
            <a:ln xmlns:a="http://schemas.openxmlformats.org/drawingml/2006/main">
              <a:prstDash val="solid"/>
            </a:ln>
          </spPr>
          <cat>
            <numRef>
              <f>'Suivi Mensuel'!$B$5:$B$10</f>
            </numRef>
          </cat>
          <val>
            <numRef>
              <f>'Suivi Mensuel'!$D$5:$D$10</f>
            </numRef>
          </val>
        </ser>
        <ser>
          <idx val="1"/>
          <order val="1"/>
          <tx>
            <strRef>
              <f>'Suivi Mensuel'!E4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'Suivi Mensuel'!$B$5:$B$10</f>
            </numRef>
          </cat>
          <val>
            <numRef>
              <f>'Suivi Mensuel'!$E$5:$E$10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Relationship Type="http://schemas.openxmlformats.org/officeDocument/2006/relationships/chart" Target="/xl/charts/chart4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25</row>
      <rowOff>0</rowOff>
    </from>
    <ext cx="432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25</row>
      <rowOff>0</rowOff>
    </from>
    <ext cx="432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1</col>
      <colOff>0</colOff>
      <row>13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29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J24"/>
  <sheetViews>
    <sheetView workbookViewId="0">
      <selection activeCell="A1" sqref="A1"/>
    </sheetView>
  </sheetViews>
  <sheetFormatPr baseColWidth="8" defaultRowHeight="15"/>
  <cols>
    <col width="28" customWidth="1" min="2" max="2"/>
    <col width="12" customWidth="1" min="3" max="3"/>
    <col width="12" customWidth="1" min="4" max="4"/>
    <col width="15" customWidth="1" min="5" max="5"/>
    <col width="2" customWidth="1" min="6" max="6"/>
    <col width="28" customWidth="1" min="7" max="7"/>
    <col width="12" customWidth="1" min="8" max="8"/>
    <col width="12" customWidth="1" min="9" max="9"/>
    <col width="15" customWidth="1" min="10" max="10"/>
  </cols>
  <sheetData>
    <row r="2">
      <c r="B2" s="1" t="inlineStr">
        <is>
          <t>TABLEAU DE BORD RH - KPI MENSUELS</t>
        </is>
      </c>
    </row>
    <row r="3">
      <c r="B3" s="2" t="inlineStr">
        <is>
          <t>Période : January 2026</t>
        </is>
      </c>
    </row>
    <row r="5">
      <c r="B5" s="3" t="inlineStr">
        <is>
          <t>EFFECTIFS</t>
        </is>
      </c>
      <c r="G5" s="3" t="inlineStr">
        <is>
          <t>RECRUTEMENT</t>
        </is>
      </c>
    </row>
    <row r="6">
      <c r="B6" s="4" t="inlineStr">
        <is>
          <t>Indicateur</t>
        </is>
      </c>
      <c r="C6" s="4" t="inlineStr">
        <is>
          <t>Valeur</t>
        </is>
      </c>
      <c r="D6" s="4" t="inlineStr">
        <is>
          <t>Objectif</t>
        </is>
      </c>
      <c r="E6" s="4" t="inlineStr">
        <is>
          <t>Écart</t>
        </is>
      </c>
      <c r="G6" s="4" t="inlineStr">
        <is>
          <t>Indicateur</t>
        </is>
      </c>
      <c r="H6" s="4" t="inlineStr">
        <is>
          <t>Valeur</t>
        </is>
      </c>
      <c r="I6" s="4" t="inlineStr">
        <is>
          <t>Objectif</t>
        </is>
      </c>
      <c r="J6" s="4" t="inlineStr">
        <is>
          <t>% Réalisation</t>
        </is>
      </c>
    </row>
    <row r="7">
      <c r="B7" s="5" t="inlineStr">
        <is>
          <t>Effectif Total</t>
        </is>
      </c>
      <c r="C7" s="6" t="n">
        <v>142</v>
      </c>
      <c r="D7" s="7" t="n">
        <v>150</v>
      </c>
      <c r="E7" s="8">
        <f>C7-D7</f>
        <v/>
      </c>
      <c r="G7" s="5" t="inlineStr">
        <is>
          <t>Postes à pourvoir</t>
        </is>
      </c>
      <c r="H7" s="6" t="n">
        <v>12</v>
      </c>
      <c r="I7" s="7" t="n">
        <v>15</v>
      </c>
      <c r="J7" s="9">
        <f>H7/I7</f>
        <v/>
      </c>
    </row>
    <row r="8">
      <c r="B8" s="5" t="inlineStr">
        <is>
          <t>CDI</t>
        </is>
      </c>
      <c r="C8" s="6" t="n">
        <v>128</v>
      </c>
      <c r="D8" s="7" t="n">
        <v>135</v>
      </c>
      <c r="E8" s="8">
        <f>C8-D8</f>
        <v/>
      </c>
      <c r="G8" s="5" t="inlineStr">
        <is>
          <t>Candidatures reçues</t>
        </is>
      </c>
      <c r="H8" s="6" t="n">
        <v>186</v>
      </c>
      <c r="I8" s="7" t="n">
        <v>180</v>
      </c>
      <c r="J8" s="9">
        <f>H8/I8</f>
        <v/>
      </c>
    </row>
    <row r="9">
      <c r="B9" s="5" t="inlineStr">
        <is>
          <t>CDD</t>
        </is>
      </c>
      <c r="C9" s="6" t="n">
        <v>14</v>
      </c>
      <c r="D9" s="7" t="n">
        <v>15</v>
      </c>
      <c r="E9" s="8">
        <f>C9-D9</f>
        <v/>
      </c>
      <c r="G9" s="5" t="inlineStr">
        <is>
          <t>Entretiens réalisés</t>
        </is>
      </c>
      <c r="H9" s="6" t="n">
        <v>45</v>
      </c>
      <c r="I9" s="7" t="n">
        <v>50</v>
      </c>
      <c r="J9" s="9">
        <f>H9/I9</f>
        <v/>
      </c>
    </row>
    <row r="10">
      <c r="B10" s="5" t="inlineStr">
        <is>
          <t>Intérimaires</t>
        </is>
      </c>
      <c r="C10" s="6" t="n">
        <v>8</v>
      </c>
      <c r="D10" s="7" t="n">
        <v>10</v>
      </c>
      <c r="E10" s="8">
        <f>C10-D10</f>
        <v/>
      </c>
      <c r="G10" s="5" t="inlineStr">
        <is>
          <t>Embauches du mois</t>
        </is>
      </c>
      <c r="H10" s="6" t="n">
        <v>8</v>
      </c>
      <c r="I10" s="7" t="n">
        <v>10</v>
      </c>
      <c r="J10" s="9">
        <f>H10/I10</f>
        <v/>
      </c>
    </row>
    <row r="12">
      <c r="B12" s="3" t="inlineStr">
        <is>
          <t>TURNOVER &amp; ABSENTÉISME</t>
        </is>
      </c>
      <c r="G12" s="3" t="inlineStr">
        <is>
          <t>FORMATION &amp; DÉVELOPPEMENT</t>
        </is>
      </c>
    </row>
    <row r="13">
      <c r="B13" s="4" t="inlineStr">
        <is>
          <t>Indicateur</t>
        </is>
      </c>
      <c r="C13" s="4" t="inlineStr">
        <is>
          <t>Valeur</t>
        </is>
      </c>
      <c r="D13" s="4" t="inlineStr">
        <is>
          <t>Objectif</t>
        </is>
      </c>
      <c r="E13" s="4" t="inlineStr">
        <is>
          <t>Statut</t>
        </is>
      </c>
      <c r="G13" s="4" t="inlineStr">
        <is>
          <t>Indicateur</t>
        </is>
      </c>
      <c r="H13" s="4" t="inlineStr">
        <is>
          <t>Valeur</t>
        </is>
      </c>
      <c r="I13" s="4" t="inlineStr">
        <is>
          <t>Objectif</t>
        </is>
      </c>
      <c r="J13" s="4" t="inlineStr">
        <is>
          <t>% Réalisation</t>
        </is>
      </c>
    </row>
    <row r="14">
      <c r="B14" s="5" t="inlineStr">
        <is>
          <t>Départs du mois</t>
        </is>
      </c>
      <c r="C14" s="6" t="n">
        <v>5</v>
      </c>
      <c r="D14" s="7" t="n">
        <v>4</v>
      </c>
      <c r="E14" s="7">
        <f>SI(C14&gt;D14;"⚠️ À surveiller";"✓ OK")</f>
        <v/>
      </c>
      <c r="G14" s="5" t="inlineStr">
        <is>
          <t>Formations réalisées</t>
        </is>
      </c>
      <c r="H14" s="6" t="n">
        <v>18</v>
      </c>
      <c r="I14" s="7" t="n">
        <v>20</v>
      </c>
      <c r="J14" s="9">
        <f>H14/I14</f>
        <v/>
      </c>
    </row>
    <row r="15">
      <c r="B15" s="5" t="inlineStr">
        <is>
          <t>Taux de turnover annuel</t>
        </is>
      </c>
      <c r="C15" s="10" t="n">
        <v>0.12</v>
      </c>
      <c r="D15" s="11" t="n">
        <v>0.1</v>
      </c>
      <c r="E15" s="7">
        <f>SI(C15&gt;D15;"⚠️ À surveiller";"✓ OK")</f>
        <v/>
      </c>
      <c r="G15" s="5" t="inlineStr">
        <is>
          <t>Heures de formation</t>
        </is>
      </c>
      <c r="H15" s="6" t="n">
        <v>246</v>
      </c>
      <c r="I15" s="7" t="n">
        <v>280</v>
      </c>
      <c r="J15" s="9">
        <f>H15/I15</f>
        <v/>
      </c>
    </row>
    <row r="16">
      <c r="B16" s="5" t="inlineStr">
        <is>
          <t>Jours d'absence/mois</t>
        </is>
      </c>
      <c r="C16" s="6" t="n">
        <v>156</v>
      </c>
      <c r="D16" s="7" t="n">
        <v>120</v>
      </c>
      <c r="E16" s="7">
        <f>SI(C16&gt;D16;"⚠️ À surveiller";"✓ OK")</f>
        <v/>
      </c>
      <c r="G16" s="5" t="inlineStr">
        <is>
          <t>Collaborateurs formés</t>
        </is>
      </c>
      <c r="H16" s="6" t="n">
        <v>52</v>
      </c>
      <c r="I16" s="7" t="n">
        <v>60</v>
      </c>
      <c r="J16" s="9">
        <f>H16/I16</f>
        <v/>
      </c>
    </row>
    <row r="17">
      <c r="B17" s="5" t="inlineStr">
        <is>
          <t>Taux d'absentéisme</t>
        </is>
      </c>
      <c r="C17" s="10" t="n">
        <v>0.036</v>
      </c>
      <c r="D17" s="11" t="n">
        <v>0.03</v>
      </c>
      <c r="E17" s="7">
        <f>SI(C17&gt;D17;"⚠️ À surveiller";"✓ OK")</f>
        <v/>
      </c>
      <c r="G17" s="5" t="inlineStr">
        <is>
          <t>Budget formation utilisé</t>
        </is>
      </c>
      <c r="H17" s="12" t="n">
        <v>28500</v>
      </c>
      <c r="I17" s="13" t="n">
        <v>35000</v>
      </c>
      <c r="J17" s="9">
        <f>H17/I17</f>
        <v/>
      </c>
    </row>
    <row r="19">
      <c r="B19" s="3" t="inlineStr">
        <is>
          <t>MASSE SALARIALE</t>
        </is>
      </c>
      <c r="G19" s="3" t="inlineStr">
        <is>
          <t>SATISFACTION &amp; ENGAGEMENT</t>
        </is>
      </c>
    </row>
    <row r="20">
      <c r="B20" s="4" t="inlineStr">
        <is>
          <t>Indicateur</t>
        </is>
      </c>
      <c r="C20" s="4" t="inlineStr">
        <is>
          <t>Valeur</t>
        </is>
      </c>
      <c r="D20" s="4" t="inlineStr">
        <is>
          <t>Budget</t>
        </is>
      </c>
      <c r="E20" s="4" t="inlineStr">
        <is>
          <t>Écart</t>
        </is>
      </c>
      <c r="G20" s="4" t="inlineStr">
        <is>
          <t>Indicateur</t>
        </is>
      </c>
      <c r="H20" s="4" t="inlineStr">
        <is>
          <t>Note /10</t>
        </is>
      </c>
      <c r="I20" s="4" t="inlineStr">
        <is>
          <t>Objectif</t>
        </is>
      </c>
      <c r="J20" s="4" t="inlineStr">
        <is>
          <t>Écart</t>
        </is>
      </c>
    </row>
    <row r="21">
      <c r="B21" s="5" t="inlineStr">
        <is>
          <t>Masse salariale brute</t>
        </is>
      </c>
      <c r="C21" s="12" t="n">
        <v>685000</v>
      </c>
      <c r="D21" s="13" t="n">
        <v>700000</v>
      </c>
      <c r="E21" s="13">
        <f>C21-D21</f>
        <v/>
      </c>
      <c r="G21" s="5" t="inlineStr">
        <is>
          <t>Satisfaction générale</t>
        </is>
      </c>
      <c r="H21" s="14" t="n">
        <v>7.8</v>
      </c>
      <c r="I21" s="15" t="n">
        <v>8</v>
      </c>
      <c r="J21" s="15">
        <f>H21-I21</f>
        <v/>
      </c>
    </row>
    <row r="22">
      <c r="B22" s="5" t="inlineStr">
        <is>
          <t>Charges sociales</t>
        </is>
      </c>
      <c r="C22" s="12" t="n">
        <v>267000</v>
      </c>
      <c r="D22" s="13" t="n">
        <v>273000</v>
      </c>
      <c r="E22" s="13">
        <f>C22-D22</f>
        <v/>
      </c>
      <c r="G22" s="5" t="inlineStr">
        <is>
          <t>Qualité du management</t>
        </is>
      </c>
      <c r="H22" s="14" t="n">
        <v>7.5</v>
      </c>
      <c r="I22" s="15" t="n">
        <v>8</v>
      </c>
      <c r="J22" s="15">
        <f>H22-I22</f>
        <v/>
      </c>
    </row>
    <row r="23">
      <c r="B23" s="5" t="inlineStr">
        <is>
          <t>Coût total</t>
        </is>
      </c>
      <c r="C23" s="16">
        <f>C21+C22</f>
        <v/>
      </c>
      <c r="D23" s="13">
        <f>D21+D22</f>
        <v/>
      </c>
      <c r="E23" s="13">
        <f>C23-D23</f>
        <v/>
      </c>
      <c r="G23" s="5" t="inlineStr">
        <is>
          <t>Ambiance de travail</t>
        </is>
      </c>
      <c r="H23" s="14" t="n">
        <v>8.199999999999999</v>
      </c>
      <c r="I23" s="15" t="n">
        <v>8.5</v>
      </c>
      <c r="J23" s="15">
        <f>H23-I23</f>
        <v/>
      </c>
    </row>
    <row r="24">
      <c r="B24" s="5" t="inlineStr">
        <is>
          <t>Salaire moyen brut</t>
        </is>
      </c>
      <c r="C24" s="16">
        <f>C21/Données!B5</f>
        <v/>
      </c>
      <c r="D24" s="13" t="n">
        <v>4900</v>
      </c>
      <c r="E24" s="13">
        <f>C24-D24</f>
        <v/>
      </c>
      <c r="G24" s="5" t="inlineStr">
        <is>
          <t>Équilibre vie pro/perso</t>
        </is>
      </c>
      <c r="H24" s="14" t="n">
        <v>7.1</v>
      </c>
      <c r="I24" s="15" t="n">
        <v>7.5</v>
      </c>
      <c r="J24" s="15">
        <f>H24-I24</f>
        <v/>
      </c>
    </row>
  </sheetData>
  <mergeCells count="8">
    <mergeCell ref="B2:I2"/>
    <mergeCell ref="B3:I3"/>
    <mergeCell ref="B5:E5"/>
    <mergeCell ref="G5:J5"/>
    <mergeCell ref="B12:E12"/>
    <mergeCell ref="G12:J12"/>
    <mergeCell ref="B19:E19"/>
    <mergeCell ref="G19:J19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J41"/>
  <sheetViews>
    <sheetView workbookViewId="0">
      <selection activeCell="A1" sqref="A1"/>
    </sheetView>
  </sheetViews>
  <sheetFormatPr baseColWidth="8" defaultRowHeight="15"/>
  <cols>
    <col width="12" customWidth="1" min="2" max="2"/>
    <col width="12" customWidth="1" min="3" max="3"/>
    <col width="12" customWidth="1" min="4" max="4"/>
    <col width="15" customWidth="1" min="5" max="5"/>
    <col width="15" customWidth="1" min="6" max="6"/>
    <col width="13" customWidth="1" min="7" max="7"/>
    <col width="13" customWidth="1" min="8" max="8"/>
    <col width="12" customWidth="1" min="9" max="9"/>
    <col width="16" customWidth="1" min="10" max="10"/>
  </cols>
  <sheetData>
    <row r="2">
      <c r="B2" s="17" t="inlineStr">
        <is>
          <t>BASE DE DONNÉES RH</t>
        </is>
      </c>
    </row>
    <row r="4">
      <c r="B4" s="4" t="inlineStr">
        <is>
          <t>ID</t>
        </is>
      </c>
      <c r="C4" s="4" t="inlineStr">
        <is>
          <t>Nom</t>
        </is>
      </c>
      <c r="D4" s="4" t="inlineStr">
        <is>
          <t>Prénom</t>
        </is>
      </c>
      <c r="E4" s="4" t="inlineStr">
        <is>
          <t>Service</t>
        </is>
      </c>
      <c r="F4" s="4" t="inlineStr">
        <is>
          <t>Type Contrat</t>
        </is>
      </c>
      <c r="G4" s="4" t="inlineStr">
        <is>
          <t>Date Entrée</t>
        </is>
      </c>
      <c r="H4" s="4" t="inlineStr">
        <is>
          <t>Salaire Brut</t>
        </is>
      </c>
      <c r="I4" s="4" t="inlineStr">
        <is>
          <t>Statut</t>
        </is>
      </c>
      <c r="J4" s="4" t="inlineStr">
        <is>
          <t>Note Satisfaction</t>
        </is>
      </c>
    </row>
    <row r="5">
      <c r="B5" s="7" t="n">
        <v>1</v>
      </c>
      <c r="C5" s="7" t="inlineStr">
        <is>
          <t>André</t>
        </is>
      </c>
      <c r="D5" s="7" t="inlineStr">
        <is>
          <t>Clément</t>
        </is>
      </c>
      <c r="E5" s="7" t="inlineStr">
        <is>
          <t>IT</t>
        </is>
      </c>
      <c r="F5" s="18" t="inlineStr">
        <is>
          <t>CDI</t>
        </is>
      </c>
      <c r="G5" s="13" t="n">
        <v>42777.65634087303</v>
      </c>
      <c r="H5" s="7" t="n">
        <v>2935</v>
      </c>
      <c r="I5" s="7" t="inlineStr">
        <is>
          <t>Actif</t>
        </is>
      </c>
      <c r="J5" s="15" t="n">
        <v>8.6</v>
      </c>
    </row>
    <row r="6">
      <c r="B6" s="7" t="n">
        <v>2</v>
      </c>
      <c r="C6" s="7" t="inlineStr">
        <is>
          <t>Dupont</t>
        </is>
      </c>
      <c r="D6" s="7" t="inlineStr">
        <is>
          <t>Julien</t>
        </is>
      </c>
      <c r="E6" s="7" t="inlineStr">
        <is>
          <t>Marketing</t>
        </is>
      </c>
      <c r="F6" s="18" t="inlineStr">
        <is>
          <t>CDI</t>
        </is>
      </c>
      <c r="G6" s="13" t="n">
        <v>43755.65634087303</v>
      </c>
      <c r="H6" s="7" t="n">
        <v>6999</v>
      </c>
      <c r="I6" s="7" t="inlineStr">
        <is>
          <t>Actif</t>
        </is>
      </c>
      <c r="J6" s="15" t="n">
        <v>7.1</v>
      </c>
    </row>
    <row r="7">
      <c r="B7" s="7" t="n">
        <v>3</v>
      </c>
      <c r="C7" s="7" t="inlineStr">
        <is>
          <t>Bertrand</t>
        </is>
      </c>
      <c r="D7" s="7" t="inlineStr">
        <is>
          <t>Clara</t>
        </is>
      </c>
      <c r="E7" s="7" t="inlineStr">
        <is>
          <t>Direction</t>
        </is>
      </c>
      <c r="F7" s="18" t="inlineStr">
        <is>
          <t>CDI</t>
        </is>
      </c>
      <c r="G7" s="13" t="n">
        <v>43022.65634087303</v>
      </c>
      <c r="H7" s="7" t="n">
        <v>6679</v>
      </c>
      <c r="I7" s="7" t="inlineStr">
        <is>
          <t>Actif</t>
        </is>
      </c>
      <c r="J7" s="15" t="n">
        <v>8.300000000000001</v>
      </c>
    </row>
    <row r="8">
      <c r="B8" s="7" t="n">
        <v>4</v>
      </c>
      <c r="C8" s="7" t="inlineStr">
        <is>
          <t>Garnier</t>
        </is>
      </c>
      <c r="D8" s="7" t="inlineStr">
        <is>
          <t>Camille</t>
        </is>
      </c>
      <c r="E8" s="7" t="inlineStr">
        <is>
          <t>Logistique</t>
        </is>
      </c>
      <c r="F8" s="18" t="inlineStr">
        <is>
          <t>CDI</t>
        </is>
      </c>
      <c r="G8" s="13" t="n">
        <v>45664.65634087303</v>
      </c>
      <c r="H8" s="7" t="n">
        <v>5853</v>
      </c>
      <c r="I8" s="7" t="inlineStr">
        <is>
          <t>Actif</t>
        </is>
      </c>
      <c r="J8" s="15" t="n">
        <v>8.9</v>
      </c>
    </row>
    <row r="9">
      <c r="B9" s="7" t="n">
        <v>5</v>
      </c>
      <c r="C9" s="7" t="inlineStr">
        <is>
          <t>Morel</t>
        </is>
      </c>
      <c r="D9" s="7" t="inlineStr">
        <is>
          <t>Théo</t>
        </is>
      </c>
      <c r="E9" s="7" t="inlineStr">
        <is>
          <t>Direction</t>
        </is>
      </c>
      <c r="F9" s="18" t="inlineStr">
        <is>
          <t>CDD</t>
        </is>
      </c>
      <c r="G9" s="13" t="n">
        <v>43374.65634087303</v>
      </c>
      <c r="H9" s="7" t="n">
        <v>6861</v>
      </c>
      <c r="I9" s="7" t="inlineStr">
        <is>
          <t>Congé</t>
        </is>
      </c>
      <c r="J9" s="15" t="n">
        <v>7.3</v>
      </c>
    </row>
    <row r="10">
      <c r="B10" s="7" t="n">
        <v>6</v>
      </c>
      <c r="C10" s="7" t="inlineStr">
        <is>
          <t>Fournier</t>
        </is>
      </c>
      <c r="D10" s="7" t="inlineStr">
        <is>
          <t>Chloé</t>
        </is>
      </c>
      <c r="E10" s="7" t="inlineStr">
        <is>
          <t>Qualité</t>
        </is>
      </c>
      <c r="F10" s="18" t="inlineStr">
        <is>
          <t>CDI</t>
        </is>
      </c>
      <c r="G10" s="13" t="n">
        <v>43493.65634087303</v>
      </c>
      <c r="H10" s="7" t="n">
        <v>5060</v>
      </c>
      <c r="I10" s="7" t="inlineStr">
        <is>
          <t>Actif</t>
        </is>
      </c>
      <c r="J10" s="15" t="n">
        <v>9</v>
      </c>
    </row>
    <row r="11">
      <c r="B11" s="7" t="n">
        <v>7</v>
      </c>
      <c r="C11" s="7" t="inlineStr">
        <is>
          <t>Blanc</t>
        </is>
      </c>
      <c r="D11" s="7" t="inlineStr">
        <is>
          <t>Sophie</t>
        </is>
      </c>
      <c r="E11" s="7" t="inlineStr">
        <is>
          <t>Direction</t>
        </is>
      </c>
      <c r="F11" s="18" t="inlineStr">
        <is>
          <t>CDI</t>
        </is>
      </c>
      <c r="G11" s="13" t="n">
        <v>45036.65634087303</v>
      </c>
      <c r="H11" s="7" t="n">
        <v>6533</v>
      </c>
      <c r="I11" s="7" t="inlineStr">
        <is>
          <t>Actif</t>
        </is>
      </c>
      <c r="J11" s="15" t="n">
        <v>6.8</v>
      </c>
    </row>
    <row r="12">
      <c r="B12" s="7" t="n">
        <v>8</v>
      </c>
      <c r="C12" s="7" t="inlineStr">
        <is>
          <t>Thomas</t>
        </is>
      </c>
      <c r="D12" s="7" t="inlineStr">
        <is>
          <t>Pierre</t>
        </is>
      </c>
      <c r="E12" s="7" t="inlineStr">
        <is>
          <t>Production</t>
        </is>
      </c>
      <c r="F12" s="18" t="inlineStr">
        <is>
          <t>CDI</t>
        </is>
      </c>
      <c r="G12" s="13" t="n">
        <v>43583.65634087303</v>
      </c>
      <c r="H12" s="7" t="n">
        <v>6451</v>
      </c>
      <c r="I12" s="7" t="inlineStr">
        <is>
          <t>Actif</t>
        </is>
      </c>
      <c r="J12" s="15" t="n">
        <v>9.5</v>
      </c>
    </row>
    <row r="13">
      <c r="B13" s="7" t="n">
        <v>9</v>
      </c>
      <c r="C13" s="7" t="inlineStr">
        <is>
          <t>Durand</t>
        </is>
      </c>
      <c r="D13" s="7" t="inlineStr">
        <is>
          <t>Nicolas</t>
        </is>
      </c>
      <c r="E13" s="7" t="inlineStr">
        <is>
          <t>Comptabilité</t>
        </is>
      </c>
      <c r="F13" s="18" t="inlineStr">
        <is>
          <t>CDI</t>
        </is>
      </c>
      <c r="G13" s="13" t="n">
        <v>43953.65634087303</v>
      </c>
      <c r="H13" s="7" t="n">
        <v>2637</v>
      </c>
      <c r="I13" s="7" t="inlineStr">
        <is>
          <t>Actif</t>
        </is>
      </c>
      <c r="J13" s="15" t="n">
        <v>6.6</v>
      </c>
    </row>
    <row r="14">
      <c r="B14" s="7" t="n">
        <v>10</v>
      </c>
      <c r="C14" s="7" t="inlineStr">
        <is>
          <t>Morel</t>
        </is>
      </c>
      <c r="D14" s="7" t="inlineStr">
        <is>
          <t>Pierre</t>
        </is>
      </c>
      <c r="E14" s="7" t="inlineStr">
        <is>
          <t>Direction</t>
        </is>
      </c>
      <c r="F14" s="18" t="inlineStr">
        <is>
          <t>CDI</t>
        </is>
      </c>
      <c r="G14" s="13" t="n">
        <v>45399.65634087303</v>
      </c>
      <c r="H14" s="7" t="n">
        <v>4365</v>
      </c>
      <c r="I14" s="7" t="inlineStr">
        <is>
          <t>Actif</t>
        </is>
      </c>
      <c r="J14" s="15" t="n">
        <v>6.3</v>
      </c>
    </row>
    <row r="15">
      <c r="B15" s="7" t="n">
        <v>11</v>
      </c>
      <c r="C15" s="7" t="inlineStr">
        <is>
          <t>Laurent</t>
        </is>
      </c>
      <c r="D15" s="7" t="inlineStr">
        <is>
          <t>Romain</t>
        </is>
      </c>
      <c r="E15" s="7" t="inlineStr">
        <is>
          <t>Commercial</t>
        </is>
      </c>
      <c r="F15" s="18" t="inlineStr">
        <is>
          <t>CDI</t>
        </is>
      </c>
      <c r="G15" s="13" t="n">
        <v>43778.65634087303</v>
      </c>
      <c r="H15" s="7" t="n">
        <v>6869</v>
      </c>
      <c r="I15" s="7" t="inlineStr">
        <is>
          <t>Actif</t>
        </is>
      </c>
      <c r="J15" s="15" t="n">
        <v>9.199999999999999</v>
      </c>
    </row>
    <row r="16">
      <c r="B16" s="7" t="n">
        <v>12</v>
      </c>
      <c r="C16" s="7" t="inlineStr">
        <is>
          <t>Martin</t>
        </is>
      </c>
      <c r="D16" s="7" t="inlineStr">
        <is>
          <t>Sarah</t>
        </is>
      </c>
      <c r="E16" s="7" t="inlineStr">
        <is>
          <t>RH</t>
        </is>
      </c>
      <c r="F16" s="18" t="inlineStr">
        <is>
          <t>CDD</t>
        </is>
      </c>
      <c r="G16" s="13" t="n">
        <v>44104.65634087303</v>
      </c>
      <c r="H16" s="7" t="n">
        <v>6497</v>
      </c>
      <c r="I16" s="7" t="inlineStr">
        <is>
          <t>Congé</t>
        </is>
      </c>
      <c r="J16" s="15" t="n">
        <v>6.9</v>
      </c>
    </row>
    <row r="17">
      <c r="B17" s="7" t="n">
        <v>13</v>
      </c>
      <c r="C17" s="7" t="inlineStr">
        <is>
          <t>Thomas</t>
        </is>
      </c>
      <c r="D17" s="7" t="inlineStr">
        <is>
          <t>Pierre</t>
        </is>
      </c>
      <c r="E17" s="7" t="inlineStr">
        <is>
          <t>Direction</t>
        </is>
      </c>
      <c r="F17" s="18" t="inlineStr">
        <is>
          <t>CDI</t>
        </is>
      </c>
      <c r="G17" s="13" t="n">
        <v>45711.65634087303</v>
      </c>
      <c r="H17" s="7" t="n">
        <v>4117</v>
      </c>
      <c r="I17" s="7" t="inlineStr">
        <is>
          <t>Congé</t>
        </is>
      </c>
      <c r="J17" s="15" t="n">
        <v>8</v>
      </c>
    </row>
    <row r="18">
      <c r="B18" s="7" t="n">
        <v>14</v>
      </c>
      <c r="C18" s="7" t="inlineStr">
        <is>
          <t>Bertrand</t>
        </is>
      </c>
      <c r="D18" s="7" t="inlineStr">
        <is>
          <t>Emma</t>
        </is>
      </c>
      <c r="E18" s="7" t="inlineStr">
        <is>
          <t>Direction</t>
        </is>
      </c>
      <c r="F18" s="18" t="inlineStr">
        <is>
          <t>CDD</t>
        </is>
      </c>
      <c r="G18" s="13" t="n">
        <v>43429.65634087303</v>
      </c>
      <c r="H18" s="7" t="n">
        <v>4483</v>
      </c>
      <c r="I18" s="7" t="inlineStr">
        <is>
          <t>Actif</t>
        </is>
      </c>
      <c r="J18" s="15" t="n">
        <v>6.7</v>
      </c>
    </row>
    <row r="19">
      <c r="B19" s="7" t="n">
        <v>15</v>
      </c>
      <c r="C19" s="7" t="inlineStr">
        <is>
          <t>Dubois</t>
        </is>
      </c>
      <c r="D19" s="7" t="inlineStr">
        <is>
          <t>Sarah</t>
        </is>
      </c>
      <c r="E19" s="7" t="inlineStr">
        <is>
          <t>RH</t>
        </is>
      </c>
      <c r="F19" s="18" t="inlineStr">
        <is>
          <t>CDI</t>
        </is>
      </c>
      <c r="G19" s="13" t="n">
        <v>44812.65634087303</v>
      </c>
      <c r="H19" s="7" t="n">
        <v>6781</v>
      </c>
      <c r="I19" s="7" t="inlineStr">
        <is>
          <t>Actif</t>
        </is>
      </c>
      <c r="J19" s="15" t="n">
        <v>6.4</v>
      </c>
    </row>
    <row r="20">
      <c r="B20" s="7" t="n">
        <v>16</v>
      </c>
      <c r="C20" s="7" t="inlineStr">
        <is>
          <t>Mercier</t>
        </is>
      </c>
      <c r="D20" s="7" t="inlineStr">
        <is>
          <t>Laura</t>
        </is>
      </c>
      <c r="E20" s="7" t="inlineStr">
        <is>
          <t>Production</t>
        </is>
      </c>
      <c r="F20" s="18" t="inlineStr">
        <is>
          <t>CDI</t>
        </is>
      </c>
      <c r="G20" s="13" t="n">
        <v>45065.65634087303</v>
      </c>
      <c r="H20" s="7" t="n">
        <v>5193</v>
      </c>
      <c r="I20" s="7" t="inlineStr">
        <is>
          <t>Actif</t>
        </is>
      </c>
      <c r="J20" s="15" t="n">
        <v>7</v>
      </c>
    </row>
    <row r="21">
      <c r="B21" s="7" t="n">
        <v>17</v>
      </c>
      <c r="C21" s="7" t="inlineStr">
        <is>
          <t>Dupont</t>
        </is>
      </c>
      <c r="D21" s="7" t="inlineStr">
        <is>
          <t>Nicolas</t>
        </is>
      </c>
      <c r="E21" s="7" t="inlineStr">
        <is>
          <t>RH</t>
        </is>
      </c>
      <c r="F21" s="18" t="inlineStr">
        <is>
          <t>CDI</t>
        </is>
      </c>
      <c r="G21" s="13" t="n">
        <v>42872.65634087303</v>
      </c>
      <c r="H21" s="7" t="n">
        <v>3510</v>
      </c>
      <c r="I21" s="7" t="inlineStr">
        <is>
          <t>Actif</t>
        </is>
      </c>
      <c r="J21" s="15" t="n">
        <v>7.6</v>
      </c>
    </row>
    <row r="22">
      <c r="B22" s="7" t="n">
        <v>18</v>
      </c>
      <c r="C22" s="7" t="inlineStr">
        <is>
          <t>Richard</t>
        </is>
      </c>
      <c r="D22" s="7" t="inlineStr">
        <is>
          <t>Emma</t>
        </is>
      </c>
      <c r="E22" s="7" t="inlineStr">
        <is>
          <t>Comptabilité</t>
        </is>
      </c>
      <c r="F22" s="18" t="inlineStr">
        <is>
          <t>CDI</t>
        </is>
      </c>
      <c r="G22" s="13" t="n">
        <v>43555.65634087303</v>
      </c>
      <c r="H22" s="7" t="n">
        <v>4364</v>
      </c>
      <c r="I22" s="7" t="inlineStr">
        <is>
          <t>Actif</t>
        </is>
      </c>
      <c r="J22" s="15" t="n">
        <v>8.5</v>
      </c>
    </row>
    <row r="23">
      <c r="B23" s="7" t="n">
        <v>19</v>
      </c>
      <c r="C23" s="7" t="inlineStr">
        <is>
          <t>Bertrand</t>
        </is>
      </c>
      <c r="D23" s="7" t="inlineStr">
        <is>
          <t>Manon</t>
        </is>
      </c>
      <c r="E23" s="7" t="inlineStr">
        <is>
          <t>Commercial</t>
        </is>
      </c>
      <c r="F23" s="18" t="inlineStr">
        <is>
          <t>CDI</t>
        </is>
      </c>
      <c r="G23" s="13" t="n">
        <v>45485.65634087303</v>
      </c>
      <c r="H23" s="7" t="n">
        <v>5223</v>
      </c>
      <c r="I23" s="7" t="inlineStr">
        <is>
          <t>Actif</t>
        </is>
      </c>
      <c r="J23" s="15" t="n">
        <v>7.3</v>
      </c>
    </row>
    <row r="24">
      <c r="B24" s="7" t="n">
        <v>20</v>
      </c>
      <c r="C24" s="7" t="inlineStr">
        <is>
          <t>Durand</t>
        </is>
      </c>
      <c r="D24" s="7" t="inlineStr">
        <is>
          <t>Chloé</t>
        </is>
      </c>
      <c r="E24" s="7" t="inlineStr">
        <is>
          <t>IT</t>
        </is>
      </c>
      <c r="F24" s="18" t="inlineStr">
        <is>
          <t>CDI</t>
        </is>
      </c>
      <c r="G24" s="13" t="n">
        <v>44355.65634087303</v>
      </c>
      <c r="H24" s="7" t="n">
        <v>3615</v>
      </c>
      <c r="I24" s="7" t="inlineStr">
        <is>
          <t>Actif</t>
        </is>
      </c>
      <c r="J24" s="15" t="n">
        <v>7.8</v>
      </c>
    </row>
    <row r="25">
      <c r="B25" s="7" t="n">
        <v>21</v>
      </c>
      <c r="C25" s="7" t="inlineStr">
        <is>
          <t>Morel</t>
        </is>
      </c>
      <c r="D25" s="7" t="inlineStr">
        <is>
          <t>Chloé</t>
        </is>
      </c>
      <c r="E25" s="7" t="inlineStr">
        <is>
          <t>Commercial</t>
        </is>
      </c>
      <c r="F25" s="18" t="inlineStr">
        <is>
          <t>CDD</t>
        </is>
      </c>
      <c r="G25" s="13" t="n">
        <v>42940.65634087303</v>
      </c>
      <c r="H25" s="7" t="n">
        <v>5242</v>
      </c>
      <c r="I25" s="7" t="inlineStr">
        <is>
          <t>Actif</t>
        </is>
      </c>
      <c r="J25" s="15" t="n">
        <v>6.9</v>
      </c>
    </row>
    <row r="26">
      <c r="B26" s="7" t="n">
        <v>22</v>
      </c>
      <c r="C26" s="7" t="inlineStr">
        <is>
          <t>Blanc</t>
        </is>
      </c>
      <c r="D26" s="7" t="inlineStr">
        <is>
          <t>Nicolas</t>
        </is>
      </c>
      <c r="E26" s="7" t="inlineStr">
        <is>
          <t>Production</t>
        </is>
      </c>
      <c r="F26" s="18" t="inlineStr">
        <is>
          <t>CDI</t>
        </is>
      </c>
      <c r="G26" s="13" t="n">
        <v>45644.65634087303</v>
      </c>
      <c r="H26" s="7" t="n">
        <v>4574</v>
      </c>
      <c r="I26" s="7" t="inlineStr">
        <is>
          <t>Actif</t>
        </is>
      </c>
      <c r="J26" s="15" t="n">
        <v>6.7</v>
      </c>
    </row>
    <row r="27">
      <c r="B27" s="7" t="n">
        <v>23</v>
      </c>
      <c r="C27" s="7" t="inlineStr">
        <is>
          <t>Martin</t>
        </is>
      </c>
      <c r="D27" s="7" t="inlineStr">
        <is>
          <t>Sarah</t>
        </is>
      </c>
      <c r="E27" s="7" t="inlineStr">
        <is>
          <t>Production</t>
        </is>
      </c>
      <c r="F27" s="18" t="inlineStr">
        <is>
          <t>CDI</t>
        </is>
      </c>
      <c r="G27" s="13" t="n">
        <v>44412.65634087303</v>
      </c>
      <c r="H27" s="7" t="n">
        <v>6695</v>
      </c>
      <c r="I27" s="7" t="inlineStr">
        <is>
          <t>Actif</t>
        </is>
      </c>
      <c r="J27" s="15" t="n">
        <v>7.1</v>
      </c>
    </row>
    <row r="28">
      <c r="B28" s="7" t="n">
        <v>24</v>
      </c>
      <c r="C28" s="7" t="inlineStr">
        <is>
          <t>Richard</t>
        </is>
      </c>
      <c r="D28" s="7" t="inlineStr">
        <is>
          <t>Pierre</t>
        </is>
      </c>
      <c r="E28" s="7" t="inlineStr">
        <is>
          <t>Marketing</t>
        </is>
      </c>
      <c r="F28" s="18" t="inlineStr">
        <is>
          <t>CDI</t>
        </is>
      </c>
      <c r="G28" s="13" t="n">
        <v>42409.65634087303</v>
      </c>
      <c r="H28" s="7" t="n">
        <v>3432</v>
      </c>
      <c r="I28" s="7" t="inlineStr">
        <is>
          <t>Actif</t>
        </is>
      </c>
      <c r="J28" s="15" t="n">
        <v>9.1</v>
      </c>
    </row>
    <row r="29">
      <c r="B29" s="7" t="n">
        <v>25</v>
      </c>
      <c r="C29" s="7" t="inlineStr">
        <is>
          <t>Garnier</t>
        </is>
      </c>
      <c r="D29" s="7" t="inlineStr">
        <is>
          <t>Antoine</t>
        </is>
      </c>
      <c r="E29" s="7" t="inlineStr">
        <is>
          <t>Comptabilité</t>
        </is>
      </c>
      <c r="F29" s="18" t="inlineStr">
        <is>
          <t>CDI</t>
        </is>
      </c>
      <c r="G29" s="13" t="n">
        <v>44813.65634087303</v>
      </c>
      <c r="H29" s="7" t="n">
        <v>6765</v>
      </c>
      <c r="I29" s="7" t="inlineStr">
        <is>
          <t>Congé</t>
        </is>
      </c>
      <c r="J29" s="15" t="n">
        <v>8.6</v>
      </c>
    </row>
    <row r="30">
      <c r="B30" s="7" t="n">
        <v>26</v>
      </c>
      <c r="C30" s="7" t="inlineStr">
        <is>
          <t>Guerin</t>
        </is>
      </c>
      <c r="D30" s="7" t="inlineStr">
        <is>
          <t>Antoine</t>
        </is>
      </c>
      <c r="E30" s="7" t="inlineStr">
        <is>
          <t>Direction</t>
        </is>
      </c>
      <c r="F30" s="18" t="inlineStr">
        <is>
          <t>CDI</t>
        </is>
      </c>
      <c r="G30" s="13" t="n">
        <v>45389.65634087303</v>
      </c>
      <c r="H30" s="7" t="n">
        <v>6276</v>
      </c>
      <c r="I30" s="7" t="inlineStr">
        <is>
          <t>Actif</t>
        </is>
      </c>
      <c r="J30" s="15" t="n">
        <v>8.1</v>
      </c>
    </row>
    <row r="31">
      <c r="B31" s="7" t="n">
        <v>27</v>
      </c>
      <c r="C31" s="7" t="inlineStr">
        <is>
          <t>Bernard</t>
        </is>
      </c>
      <c r="D31" s="7" t="inlineStr">
        <is>
          <t>Alice</t>
        </is>
      </c>
      <c r="E31" s="7" t="inlineStr">
        <is>
          <t>Production</t>
        </is>
      </c>
      <c r="F31" s="18" t="inlineStr">
        <is>
          <t>CDI</t>
        </is>
      </c>
      <c r="G31" s="13" t="n">
        <v>44978.65634087303</v>
      </c>
      <c r="H31" s="7" t="n">
        <v>5358</v>
      </c>
      <c r="I31" s="7" t="inlineStr">
        <is>
          <t>Congé</t>
        </is>
      </c>
      <c r="J31" s="15" t="n">
        <v>7.7</v>
      </c>
    </row>
    <row r="32">
      <c r="B32" s="7" t="n">
        <v>28</v>
      </c>
      <c r="C32" s="7" t="inlineStr">
        <is>
          <t>Bertrand</t>
        </is>
      </c>
      <c r="D32" s="7" t="inlineStr">
        <is>
          <t>Anaïs</t>
        </is>
      </c>
      <c r="E32" s="7" t="inlineStr">
        <is>
          <t>Marketing</t>
        </is>
      </c>
      <c r="F32" s="18" t="inlineStr">
        <is>
          <t>CDI</t>
        </is>
      </c>
      <c r="G32" s="13" t="n">
        <v>43466.65634087303</v>
      </c>
      <c r="H32" s="7" t="n">
        <v>7192</v>
      </c>
      <c r="I32" s="7" t="inlineStr">
        <is>
          <t>Actif</t>
        </is>
      </c>
      <c r="J32" s="15" t="n">
        <v>9.4</v>
      </c>
    </row>
    <row r="33">
      <c r="B33" s="7" t="n">
        <v>29</v>
      </c>
      <c r="C33" s="7" t="inlineStr">
        <is>
          <t>Simon</t>
        </is>
      </c>
      <c r="D33" s="7" t="inlineStr">
        <is>
          <t>Lucie</t>
        </is>
      </c>
      <c r="E33" s="7" t="inlineStr">
        <is>
          <t>Direction</t>
        </is>
      </c>
      <c r="F33" s="18" t="inlineStr">
        <is>
          <t>CDD</t>
        </is>
      </c>
      <c r="G33" s="13" t="n">
        <v>42562.65634087303</v>
      </c>
      <c r="H33" s="7" t="n">
        <v>5641</v>
      </c>
      <c r="I33" s="7" t="inlineStr">
        <is>
          <t>Actif</t>
        </is>
      </c>
      <c r="J33" s="15" t="n">
        <v>6.6</v>
      </c>
    </row>
    <row r="34">
      <c r="B34" s="7" t="n">
        <v>30</v>
      </c>
      <c r="C34" s="7" t="inlineStr">
        <is>
          <t>Moreau</t>
        </is>
      </c>
      <c r="D34" s="7" t="inlineStr">
        <is>
          <t>Chloé</t>
        </is>
      </c>
      <c r="E34" s="7" t="inlineStr">
        <is>
          <t>Qualité</t>
        </is>
      </c>
      <c r="F34" s="18" t="inlineStr">
        <is>
          <t>CDI</t>
        </is>
      </c>
      <c r="G34" s="13" t="n">
        <v>44764.65634087303</v>
      </c>
      <c r="H34" s="7" t="n">
        <v>7343</v>
      </c>
      <c r="I34" s="7" t="inlineStr">
        <is>
          <t>Actif</t>
        </is>
      </c>
      <c r="J34" s="15" t="n">
        <v>7.2</v>
      </c>
    </row>
    <row r="36">
      <c r="B36" s="19" t="inlineStr">
        <is>
          <t>STATISTIQUES</t>
        </is>
      </c>
    </row>
    <row r="37">
      <c r="B37" t="inlineStr">
        <is>
          <t>Total Employés :</t>
        </is>
      </c>
      <c r="C37" s="20">
        <f>COUNTA(C5:C34)</f>
        <v/>
      </c>
    </row>
    <row r="38">
      <c r="B38" t="inlineStr">
        <is>
          <t>CDI :</t>
        </is>
      </c>
      <c r="C38">
        <f>COUNTIF(F5:F34;"CDI")</f>
        <v/>
      </c>
    </row>
    <row r="39">
      <c r="B39" t="inlineStr">
        <is>
          <t>CDD :</t>
        </is>
      </c>
      <c r="C39">
        <f>COUNTIF(F5:F34;"CDD")</f>
        <v/>
      </c>
    </row>
    <row r="40">
      <c r="B40" t="inlineStr">
        <is>
          <t>Salaire Moyen :</t>
        </is>
      </c>
      <c r="C40" s="21">
        <f>AVERAGE(H5:H34)</f>
        <v/>
      </c>
    </row>
    <row r="41">
      <c r="B41" t="inlineStr">
        <is>
          <t>Salaire Médian :</t>
        </is>
      </c>
      <c r="C41" s="21">
        <f>MEDIAN(H5:H34)</f>
        <v/>
      </c>
    </row>
  </sheetData>
  <mergeCells count="1">
    <mergeCell ref="B2:J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H12"/>
  <sheetViews>
    <sheetView workbookViewId="0">
      <selection activeCell="A1" sqref="A1"/>
    </sheetView>
  </sheetViews>
  <sheetFormatPr baseColWidth="8" defaultRowHeight="15"/>
  <cols>
    <col width="15" customWidth="1" min="2" max="2"/>
    <col width="12" customWidth="1" min="3" max="3"/>
    <col width="12" customWidth="1" min="4" max="4"/>
    <col width="12" customWidth="1" min="5" max="5"/>
    <col width="13" customWidth="1" min="6" max="6"/>
    <col width="16" customWidth="1" min="7" max="7"/>
    <col width="18" customWidth="1" min="8" max="8"/>
  </cols>
  <sheetData>
    <row r="2">
      <c r="B2" s="17" t="inlineStr">
        <is>
          <t>SUIVI MENSUEL DES KPI RH</t>
        </is>
      </c>
    </row>
    <row r="4">
      <c r="B4" s="4" t="inlineStr">
        <is>
          <t>Mois</t>
        </is>
      </c>
      <c r="C4" s="4" t="inlineStr">
        <is>
          <t>Effectif</t>
        </is>
      </c>
      <c r="D4" s="4" t="inlineStr">
        <is>
          <t>Embauches</t>
        </is>
      </c>
      <c r="E4" s="4" t="inlineStr">
        <is>
          <t>Départs</t>
        </is>
      </c>
      <c r="F4" s="4" t="inlineStr">
        <is>
          <t>Turnover %</t>
        </is>
      </c>
      <c r="G4" s="4" t="inlineStr">
        <is>
          <t>Heures Formation</t>
        </is>
      </c>
      <c r="H4" s="4" t="inlineStr">
        <is>
          <t>Budget Formation €</t>
        </is>
      </c>
    </row>
    <row r="5">
      <c r="B5" s="7" t="inlineStr">
        <is>
          <t>Janvier 2024</t>
        </is>
      </c>
      <c r="C5" s="6" t="n">
        <v>135</v>
      </c>
      <c r="D5" s="6" t="n">
        <v>6</v>
      </c>
      <c r="E5" s="6" t="n">
        <v>3</v>
      </c>
      <c r="F5" s="10" t="n">
        <v>0.022</v>
      </c>
      <c r="G5" s="6" t="n">
        <v>180</v>
      </c>
      <c r="H5" s="12" t="n">
        <v>24000</v>
      </c>
    </row>
    <row r="6">
      <c r="B6" s="7" t="inlineStr">
        <is>
          <t>Février 2024</t>
        </is>
      </c>
      <c r="C6" s="6" t="n">
        <v>138</v>
      </c>
      <c r="D6" s="6" t="n">
        <v>5</v>
      </c>
      <c r="E6" s="6" t="n">
        <v>2</v>
      </c>
      <c r="F6" s="10" t="n">
        <v>0.014</v>
      </c>
      <c r="G6" s="6" t="n">
        <v>165</v>
      </c>
      <c r="H6" s="12" t="n">
        <v>22000</v>
      </c>
    </row>
    <row r="7">
      <c r="B7" s="7" t="inlineStr">
        <is>
          <t>Mars 2024</t>
        </is>
      </c>
      <c r="C7" s="6" t="n">
        <v>140</v>
      </c>
      <c r="D7" s="6" t="n">
        <v>4</v>
      </c>
      <c r="E7" s="6" t="n">
        <v>2</v>
      </c>
      <c r="F7" s="10" t="n">
        <v>0.014</v>
      </c>
      <c r="G7" s="6" t="n">
        <v>210</v>
      </c>
      <c r="H7" s="12" t="n">
        <v>28500</v>
      </c>
    </row>
    <row r="8">
      <c r="B8" s="7" t="inlineStr">
        <is>
          <t>Avril 2024</t>
        </is>
      </c>
      <c r="C8" s="6" t="n">
        <v>142</v>
      </c>
      <c r="D8" s="6" t="n">
        <v>8</v>
      </c>
      <c r="E8" s="6" t="n">
        <v>6</v>
      </c>
      <c r="F8" s="10" t="n">
        <v>0.043</v>
      </c>
      <c r="G8" s="6" t="n">
        <v>246</v>
      </c>
      <c r="H8" s="12" t="n">
        <v>31200</v>
      </c>
    </row>
    <row r="9">
      <c r="B9" s="7" t="inlineStr">
        <is>
          <t>Mai 2024</t>
        </is>
      </c>
      <c r="C9" s="6" t="n">
        <v>144</v>
      </c>
      <c r="D9" s="6" t="n">
        <v>7</v>
      </c>
      <c r="E9" s="6" t="n">
        <v>5</v>
      </c>
      <c r="F9" s="10" t="n">
        <v>0.035</v>
      </c>
      <c r="G9" s="6" t="n">
        <v>225</v>
      </c>
      <c r="H9" s="12" t="n">
        <v>29000</v>
      </c>
    </row>
    <row r="10">
      <c r="B10" s="7" t="inlineStr">
        <is>
          <t>Juin 2024</t>
        </is>
      </c>
      <c r="C10" s="6" t="n">
        <v>146</v>
      </c>
      <c r="D10" s="6" t="n">
        <v>6</v>
      </c>
      <c r="E10" s="6" t="n">
        <v>4</v>
      </c>
      <c r="F10" s="10" t="n">
        <v>0.027</v>
      </c>
      <c r="G10" s="6" t="n">
        <v>195</v>
      </c>
      <c r="H10" s="12" t="n">
        <v>26500</v>
      </c>
    </row>
    <row r="12">
      <c r="B12" s="22" t="inlineStr">
        <is>
          <t>Moyenne :</t>
        </is>
      </c>
      <c r="C12" s="23">
        <f>AVERAGE(C5:C10)</f>
        <v/>
      </c>
      <c r="D12" s="23">
        <f>AVERAGE(D5:D10)</f>
        <v/>
      </c>
      <c r="E12" s="23">
        <f>AVERAGE(E5:E10)</f>
        <v/>
      </c>
      <c r="F12" s="24">
        <f>AVERAGE(F5:F10)</f>
        <v/>
      </c>
      <c r="G12" s="23">
        <f>AVERAGE(G5:G10)</f>
        <v/>
      </c>
      <c r="H12" s="25">
        <f>AVERAGE(H5:H10)</f>
        <v/>
      </c>
    </row>
  </sheetData>
  <mergeCells count="1">
    <mergeCell ref="B2:H2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H39"/>
  <sheetViews>
    <sheetView workbookViewId="0">
      <selection activeCell="A1" sqref="A1"/>
    </sheetView>
  </sheetViews>
  <sheetFormatPr baseColWidth="8" defaultRowHeight="15"/>
  <cols>
    <col width="80" customWidth="1" min="2" max="2"/>
  </cols>
  <sheetData>
    <row r="2">
      <c r="B2" s="1" t="inlineStr">
        <is>
          <t>GUIDE D'UTILISATION - MODÈLE KPI RH</t>
        </is>
      </c>
    </row>
    <row r="4">
      <c r="B4" s="26" t="inlineStr"/>
    </row>
    <row r="5">
      <c r="B5" s="27" t="inlineStr">
        <is>
          <t>📊 TABLEAU DE BORD KPI</t>
        </is>
      </c>
    </row>
    <row r="6">
      <c r="B6" s="26" t="inlineStr">
        <is>
          <t>• Résumé visuel de tous vos indicateurs RH mensuels</t>
        </is>
      </c>
    </row>
    <row r="7">
      <c r="B7" s="26" t="inlineStr">
        <is>
          <t>• Les cases JAUNES sont à remplir avec vos données réelles</t>
        </is>
      </c>
    </row>
    <row r="8">
      <c r="B8" s="26" t="inlineStr">
        <is>
          <t>• Les cases BLANCHES contiennent des formules automatiques</t>
        </is>
      </c>
    </row>
    <row r="9">
      <c r="B9" s="26" t="inlineStr">
        <is>
          <t>• Les graphiques se mettent à jour automatiquement</t>
        </is>
      </c>
    </row>
    <row r="10">
      <c r="B10" s="26" t="inlineStr"/>
    </row>
    <row r="11">
      <c r="B11" s="27" t="inlineStr">
        <is>
          <t>👥 DONNÉES</t>
        </is>
      </c>
    </row>
    <row r="12">
      <c r="B12" s="26" t="inlineStr">
        <is>
          <t>• Base complète de vos employés</t>
        </is>
      </c>
    </row>
    <row r="13">
      <c r="B13" s="26" t="inlineStr">
        <is>
          <t>• Ajoutez ou supprimez des lignes selon vos besoins</t>
        </is>
      </c>
    </row>
    <row r="14">
      <c r="B14" s="26" t="inlineStr">
        <is>
          <t>• Les statistiques en bas se calculent automatiquement</t>
        </is>
      </c>
    </row>
    <row r="15">
      <c r="B15" s="26" t="inlineStr"/>
    </row>
    <row r="16">
      <c r="B16" s="27" t="inlineStr">
        <is>
          <t>📈 SUIVI MENSUEL</t>
        </is>
      </c>
    </row>
    <row r="17">
      <c r="B17" s="26" t="inlineStr">
        <is>
          <t>• Historique mois par mois de vos KPI principaux</t>
        </is>
      </c>
    </row>
    <row r="18">
      <c r="B18" s="26" t="inlineStr">
        <is>
          <t>• Graphiques d'évolution des effectifs et mouvements</t>
        </is>
      </c>
    </row>
    <row r="19">
      <c r="B19" s="26" t="inlineStr">
        <is>
          <t>• Ajoutez une nouvelle ligne chaque mois</t>
        </is>
      </c>
    </row>
    <row r="20">
      <c r="B20" s="26" t="inlineStr"/>
    </row>
    <row r="21">
      <c r="B21" s="27" t="inlineStr">
        <is>
          <t>🎯 INDICATEURS CLÉS :</t>
        </is>
      </c>
    </row>
    <row r="22">
      <c r="B22" s="26" t="inlineStr">
        <is>
          <t>• Effectifs : Total et répartition par type de contrat</t>
        </is>
      </c>
    </row>
    <row r="23">
      <c r="B23" s="26" t="inlineStr">
        <is>
          <t>• Recrutement : Candidatures, entretiens, embauches</t>
        </is>
      </c>
    </row>
    <row r="24">
      <c r="B24" s="26" t="inlineStr">
        <is>
          <t>• Turnover : Départs et rotation du personnel</t>
        </is>
      </c>
    </row>
    <row r="25">
      <c r="B25" s="26" t="inlineStr">
        <is>
          <t>• Formation : Heures et budget formations</t>
        </is>
      </c>
    </row>
    <row r="26">
      <c r="B26" s="26" t="inlineStr">
        <is>
          <t>• Masse salariale : Coûts totaux et moyens</t>
        </is>
      </c>
    </row>
    <row r="27">
      <c r="B27" s="26" t="inlineStr">
        <is>
          <t>• Satisfaction : Notes d'engagement des collaborateurs</t>
        </is>
      </c>
    </row>
    <row r="28">
      <c r="B28" s="26" t="inlineStr"/>
    </row>
    <row r="29">
      <c r="B29" s="27" t="inlineStr">
        <is>
          <t>💡 CONSEILS D'UTILISATION :</t>
        </is>
      </c>
    </row>
    <row r="30">
      <c r="B30" s="26" t="inlineStr">
        <is>
          <t>• Mettez à jour les données chaque début de mois</t>
        </is>
      </c>
    </row>
    <row r="31">
      <c r="B31" s="26" t="inlineStr">
        <is>
          <t>• Comparez toujours avec vos objectifs</t>
        </is>
      </c>
    </row>
    <row r="32">
      <c r="B32" s="26" t="inlineStr">
        <is>
          <t>• Surveillez les indicateurs avec ⚠️</t>
        </is>
      </c>
    </row>
    <row r="33">
      <c r="B33" s="26" t="inlineStr">
        <is>
          <t>• Exportez régulièrement pour archiver l'historique</t>
        </is>
      </c>
    </row>
    <row r="34">
      <c r="B34" s="26" t="inlineStr"/>
    </row>
    <row r="35">
      <c r="B35" s="27" t="inlineStr">
        <is>
          <t>✅ FORMULES AUTOMATIQUES :</t>
        </is>
      </c>
    </row>
    <row r="36">
      <c r="B36" s="26" t="inlineStr">
        <is>
          <t>• Tous les calculs se font automatiquement</t>
        </is>
      </c>
    </row>
    <row r="37">
      <c r="B37" s="26" t="inlineStr">
        <is>
          <t>• Les pourcentages de réalisation sont calculés</t>
        </is>
      </c>
    </row>
    <row r="38">
      <c r="B38" s="26" t="inlineStr">
        <is>
          <t>• Les écarts objectifs/réalisé sont affichés</t>
        </is>
      </c>
    </row>
    <row r="39">
      <c r="B39" s="26" t="inlineStr"/>
    </row>
  </sheetData>
  <mergeCells count="1">
    <mergeCell ref="B2:H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2026-01-30T15:45:07Z</dcterms:created>
  <dcterms:modified xmlns:dcterms="http://purl.org/dc/terms/" xmlns:xsi="http://www.w3.org/2001/XMLSchema-instance" xsi:type="dcterms:W3CDTF">2026-01-30T15:45:07Z</dcterms:modified>
</cp:coreProperties>
</file>