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Registre Factures" sheetId="1" state="visible" r:id="rId1"/>
    <sheet xmlns:r="http://schemas.openxmlformats.org/officeDocument/2006/relationships" name="Instructions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4">
    <numFmt numFmtId="164" formatCode="yyyy-mm-dd h:mm:ss"/>
    <numFmt numFmtId="165" formatCode="DD/MM/YYYY"/>
    <numFmt numFmtId="166" formatCode="#,##0.00 €"/>
    <numFmt numFmtId="167" formatCode="0.0 &quot;%&quot;"/>
  </numFmts>
  <fonts count="5">
    <font>
      <name val="Calibri"/>
      <family val="2"/>
      <color theme="1"/>
      <sz val="11"/>
      <scheme val="minor"/>
    </font>
    <font>
      <b val="1"/>
      <color rgb="00FFFFFF"/>
      <sz val="11"/>
    </font>
    <font>
      <b val="1"/>
    </font>
    <font>
      <b val="1"/>
      <sz val="12"/>
    </font>
    <font>
      <b val="1"/>
      <color rgb="001E3A8A"/>
      <sz val="14"/>
    </font>
  </fonts>
  <fills count="5">
    <fill>
      <patternFill/>
    </fill>
    <fill>
      <patternFill patternType="gray125"/>
    </fill>
    <fill>
      <patternFill patternType="solid">
        <fgColor rgb="001E3A8A"/>
        <bgColor rgb="001E3A8A"/>
      </patternFill>
    </fill>
    <fill>
      <patternFill patternType="solid">
        <fgColor rgb="00FEF3C7"/>
        <bgColor rgb="00FEF3C7"/>
      </patternFill>
    </fill>
    <fill>
      <patternFill patternType="solid">
        <fgColor rgb="00DBEAFE"/>
        <bgColor rgb="00DBEAFE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5">
    <xf numFmtId="0" fontId="0" fillId="0" borderId="0" pivotButton="0" quotePrefix="0" xfId="0"/>
    <xf numFmtId="0" fontId="1" fillId="2" borderId="1" applyAlignment="1" pivotButton="0" quotePrefix="0" xfId="0">
      <alignment horizontal="center" vertical="center"/>
    </xf>
    <xf numFmtId="0" fontId="0" fillId="3" borderId="1" pivotButton="0" quotePrefix="0" xfId="0"/>
    <xf numFmtId="165" fontId="0" fillId="3" borderId="1" pivotButton="0" quotePrefix="0" xfId="0"/>
    <xf numFmtId="166" fontId="0" fillId="3" borderId="1" pivotButton="0" quotePrefix="0" xfId="0"/>
    <xf numFmtId="167" fontId="0" fillId="3" borderId="1" pivotButton="0" quotePrefix="0" xfId="0"/>
    <xf numFmtId="166" fontId="0" fillId="0" borderId="1" pivotButton="0" quotePrefix="0" xfId="0"/>
    <xf numFmtId="0" fontId="2" fillId="4" borderId="1" applyAlignment="1" pivotButton="0" quotePrefix="0" xfId="0">
      <alignment horizontal="right"/>
    </xf>
    <xf numFmtId="166" fontId="2" fillId="4" borderId="1" pivotButton="0" quotePrefix="0" xfId="0"/>
    <xf numFmtId="0" fontId="2" fillId="0" borderId="0" pivotButton="0" quotePrefix="0" xfId="0"/>
    <xf numFmtId="0" fontId="0" fillId="4" borderId="0" pivotButton="0" quotePrefix="0" xfId="0"/>
    <xf numFmtId="166" fontId="0" fillId="4" borderId="0" pivotButton="0" quotePrefix="0" xfId="0"/>
    <xf numFmtId="0" fontId="4" fillId="0" borderId="0" applyAlignment="1" pivotButton="0" quotePrefix="0" xfId="0">
      <alignment vertical="top" wrapText="1"/>
    </xf>
    <xf numFmtId="0" fontId="3" fillId="0" borderId="0" applyAlignment="1" pivotButton="0" quotePrefix="0" xfId="0">
      <alignment vertical="top" wrapText="1"/>
    </xf>
    <xf numFmtId="0" fontId="0" fillId="0" borderId="0" applyAlignment="1" pivotButton="0" quotePrefix="0" xfId="0">
      <alignment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27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2" customWidth="1" min="1" max="1"/>
    <col width="14" customWidth="1" min="2" max="2"/>
    <col width="14" customWidth="1" min="3" max="3"/>
    <col width="28" customWidth="1" min="4" max="4"/>
    <col width="25" customWidth="1" min="5" max="5"/>
    <col width="13" customWidth="1" min="6" max="6"/>
    <col width="10" customWidth="1" min="7" max="7"/>
    <col width="13" customWidth="1" min="8" max="8"/>
    <col width="13" customWidth="1" min="9" max="9"/>
    <col width="12" customWidth="1" min="10" max="10"/>
    <col width="14" customWidth="1" min="11" max="11"/>
    <col width="20" customWidth="1" min="12" max="12"/>
  </cols>
  <sheetData>
    <row r="1">
      <c r="A1" s="1" t="inlineStr">
        <is>
          <t>N° Facture</t>
        </is>
      </c>
      <c r="B1" s="1" t="inlineStr">
        <is>
          <t>Date Émission</t>
        </is>
      </c>
      <c r="C1" s="1" t="inlineStr">
        <is>
          <t>Date Échéance</t>
        </is>
      </c>
      <c r="D1" s="1" t="inlineStr">
        <is>
          <t>Client</t>
        </is>
      </c>
      <c r="E1" s="1" t="inlineStr">
        <is>
          <t>Description</t>
        </is>
      </c>
      <c r="F1" s="1" t="inlineStr">
        <is>
          <t>Montant HT</t>
        </is>
      </c>
      <c r="G1" s="1" t="inlineStr">
        <is>
          <t>TVA (%)</t>
        </is>
      </c>
      <c r="H1" s="1" t="inlineStr">
        <is>
          <t>Montant TVA</t>
        </is>
      </c>
      <c r="I1" s="1" t="inlineStr">
        <is>
          <t>Montant TTC</t>
        </is>
      </c>
      <c r="J1" s="1" t="inlineStr">
        <is>
          <t>Statut</t>
        </is>
      </c>
      <c r="K1" s="1" t="inlineStr">
        <is>
          <t>Date Paiement</t>
        </is>
      </c>
      <c r="L1" s="1" t="inlineStr">
        <is>
          <t>Notes</t>
        </is>
      </c>
    </row>
    <row r="2">
      <c r="A2" s="2" t="inlineStr">
        <is>
          <t>F2024001</t>
        </is>
      </c>
      <c r="B2" s="3" t="n">
        <v>45459</v>
      </c>
      <c r="C2" s="3" t="n">
        <v>45489</v>
      </c>
      <c r="D2" s="2" t="inlineStr">
        <is>
          <t>Fleuriste Isabelle</t>
        </is>
      </c>
      <c r="E2" s="2" t="inlineStr">
        <is>
          <t>Support technique</t>
        </is>
      </c>
      <c r="F2" s="4" t="n">
        <v>5492.23</v>
      </c>
      <c r="G2" s="5" t="n">
        <v>10</v>
      </c>
      <c r="H2" s="6">
        <f>F2*G2/100</f>
        <v/>
      </c>
      <c r="I2" s="6">
        <f>F2+H2</f>
        <v/>
      </c>
      <c r="J2" s="2" t="inlineStr">
        <is>
          <t>Payée</t>
        </is>
      </c>
      <c r="K2" s="3" t="n">
        <v>45503</v>
      </c>
      <c r="L2" s="2" t="inlineStr"/>
    </row>
    <row r="3">
      <c r="A3" s="2" t="inlineStr">
        <is>
          <t>F2024002</t>
        </is>
      </c>
      <c r="B3" s="3" t="n">
        <v>45540</v>
      </c>
      <c r="C3" s="3" t="n">
        <v>45570</v>
      </c>
      <c r="D3" s="2" t="inlineStr">
        <is>
          <t>Épicerie Bio Nature</t>
        </is>
      </c>
      <c r="E3" s="2" t="inlineStr">
        <is>
          <t>Support technique</t>
        </is>
      </c>
      <c r="F3" s="4" t="n">
        <v>3226.88</v>
      </c>
      <c r="G3" s="5" t="n">
        <v>10</v>
      </c>
      <c r="H3" s="6">
        <f>F3*G3/100</f>
        <v/>
      </c>
      <c r="I3" s="6">
        <f>F3+H3</f>
        <v/>
      </c>
      <c r="J3" s="2" t="inlineStr">
        <is>
          <t>En attente</t>
        </is>
      </c>
      <c r="K3" s="3" t="n"/>
      <c r="L3" s="2" t="inlineStr"/>
    </row>
    <row r="4">
      <c r="A4" s="2" t="inlineStr">
        <is>
          <t>F2024003</t>
        </is>
      </c>
      <c r="B4" s="3" t="n">
        <v>45513</v>
      </c>
      <c r="C4" s="3" t="n">
        <v>45543</v>
      </c>
      <c r="D4" s="2" t="inlineStr">
        <is>
          <t>Pressing de la Gare</t>
        </is>
      </c>
      <c r="E4" s="2" t="inlineStr">
        <is>
          <t>Formation professionnelle</t>
        </is>
      </c>
      <c r="F4" s="4" t="n">
        <v>5044.3</v>
      </c>
      <c r="G4" s="5" t="n">
        <v>10</v>
      </c>
      <c r="H4" s="6">
        <f>F4*G4/100</f>
        <v/>
      </c>
      <c r="I4" s="6">
        <f>F4+H4</f>
        <v/>
      </c>
      <c r="J4" s="2" t="inlineStr">
        <is>
          <t>En attente</t>
        </is>
      </c>
      <c r="K4" s="3" t="n"/>
      <c r="L4" s="2" t="inlineStr"/>
    </row>
    <row r="5">
      <c r="A5" s="2" t="inlineStr">
        <is>
          <t>F2024004</t>
        </is>
      </c>
      <c r="B5" s="3" t="n">
        <v>45396</v>
      </c>
      <c r="C5" s="3" t="n">
        <v>45426</v>
      </c>
      <c r="D5" s="2" t="inlineStr">
        <is>
          <t>Tech Avancée SAS</t>
        </is>
      </c>
      <c r="E5" s="2" t="inlineStr">
        <is>
          <t>Consulting marketing</t>
        </is>
      </c>
      <c r="F5" s="4" t="n">
        <v>4383.66</v>
      </c>
      <c r="G5" s="5" t="n">
        <v>10</v>
      </c>
      <c r="H5" s="6">
        <f>F5*G5/100</f>
        <v/>
      </c>
      <c r="I5" s="6">
        <f>F5+H5</f>
        <v/>
      </c>
      <c r="J5" s="2" t="inlineStr">
        <is>
          <t>Payée</t>
        </is>
      </c>
      <c r="K5" s="3" t="n">
        <v>45435</v>
      </c>
      <c r="L5" s="2" t="inlineStr"/>
    </row>
    <row r="6">
      <c r="A6" s="2" t="inlineStr">
        <is>
          <t>F2024005</t>
        </is>
      </c>
      <c r="B6" s="3" t="n">
        <v>45584</v>
      </c>
      <c r="C6" s="3" t="n">
        <v>45614</v>
      </c>
      <c r="D6" s="2" t="inlineStr">
        <is>
          <t>Plomberie Express</t>
        </is>
      </c>
      <c r="E6" s="2" t="inlineStr">
        <is>
          <t>Support technique</t>
        </is>
      </c>
      <c r="F6" s="4" t="n">
        <v>6707.49</v>
      </c>
      <c r="G6" s="5" t="n">
        <v>10</v>
      </c>
      <c r="H6" s="6">
        <f>F6*G6/100</f>
        <v/>
      </c>
      <c r="I6" s="6">
        <f>F6+H6</f>
        <v/>
      </c>
      <c r="J6" s="2" t="inlineStr">
        <is>
          <t>En attente</t>
        </is>
      </c>
      <c r="K6" s="3" t="n"/>
      <c r="L6" s="2" t="inlineStr">
        <is>
          <t>Client régulier</t>
        </is>
      </c>
    </row>
    <row r="7">
      <c r="A7" s="2" t="inlineStr">
        <is>
          <t>F2024006</t>
        </is>
      </c>
      <c r="B7" s="3" t="n">
        <v>45575</v>
      </c>
      <c r="C7" s="3" t="n">
        <v>45605</v>
      </c>
      <c r="D7" s="2" t="inlineStr">
        <is>
          <t>Tech Avancée SAS</t>
        </is>
      </c>
      <c r="E7" s="2" t="inlineStr">
        <is>
          <t>Conseil stratégique</t>
        </is>
      </c>
      <c r="F7" s="4" t="n">
        <v>5908.3</v>
      </c>
      <c r="G7" s="5" t="n">
        <v>20</v>
      </c>
      <c r="H7" s="6">
        <f>F7*G7/100</f>
        <v/>
      </c>
      <c r="I7" s="6">
        <f>F7+H7</f>
        <v/>
      </c>
      <c r="J7" s="2" t="inlineStr">
        <is>
          <t>Payée</t>
        </is>
      </c>
      <c r="K7" s="3" t="n">
        <v>45620</v>
      </c>
      <c r="L7" s="2" t="inlineStr"/>
    </row>
    <row r="8">
      <c r="A8" s="2" t="inlineStr">
        <is>
          <t>F2024007</t>
        </is>
      </c>
      <c r="B8" s="3" t="n">
        <v>45587</v>
      </c>
      <c r="C8" s="3" t="n">
        <v>45617</v>
      </c>
      <c r="D8" s="2" t="inlineStr">
        <is>
          <t>Électricité Durand &amp; Fils</t>
        </is>
      </c>
      <c r="E8" s="2" t="inlineStr">
        <is>
          <t>Services de nettoyage</t>
        </is>
      </c>
      <c r="F8" s="4" t="n">
        <v>7823.85</v>
      </c>
      <c r="G8" s="5" t="n">
        <v>5.5</v>
      </c>
      <c r="H8" s="6">
        <f>F8*G8/100</f>
        <v/>
      </c>
      <c r="I8" s="6">
        <f>F8+H8</f>
        <v/>
      </c>
      <c r="J8" s="2" t="inlineStr">
        <is>
          <t>Payée</t>
        </is>
      </c>
      <c r="K8" s="3" t="n">
        <v>45639</v>
      </c>
      <c r="L8" s="2" t="inlineStr"/>
    </row>
    <row r="9">
      <c r="A9" s="2" t="inlineStr">
        <is>
          <t>F2024008</t>
        </is>
      </c>
      <c r="B9" s="3" t="n">
        <v>45292</v>
      </c>
      <c r="C9" s="3" t="n">
        <v>46029.63812952811</v>
      </c>
      <c r="D9" s="2" t="inlineStr">
        <is>
          <t>Pressing de la Gare</t>
        </is>
      </c>
      <c r="E9" s="2" t="inlineStr">
        <is>
          <t>Audit comptable</t>
        </is>
      </c>
      <c r="F9" s="4" t="n">
        <v>6953.16</v>
      </c>
      <c r="G9" s="5" t="n">
        <v>5.5</v>
      </c>
      <c r="H9" s="6">
        <f>F9*G9/100</f>
        <v/>
      </c>
      <c r="I9" s="6">
        <f>F9+H9</f>
        <v/>
      </c>
      <c r="J9" s="2" t="inlineStr">
        <is>
          <t>En retard</t>
        </is>
      </c>
      <c r="K9" s="3" t="n"/>
      <c r="L9" s="2" t="inlineStr">
        <is>
          <t>Relance envoyée</t>
        </is>
      </c>
    </row>
    <row r="10">
      <c r="A10" s="2" t="inlineStr">
        <is>
          <t>F2024009</t>
        </is>
      </c>
      <c r="B10" s="3" t="n">
        <v>45523</v>
      </c>
      <c r="C10" s="3" t="n">
        <v>45553</v>
      </c>
      <c r="D10" s="2" t="inlineStr">
        <is>
          <t>Coiffure Élégance</t>
        </is>
      </c>
      <c r="E10" s="2" t="inlineStr">
        <is>
          <t>Support technique</t>
        </is>
      </c>
      <c r="F10" s="4" t="n">
        <v>3959.6</v>
      </c>
      <c r="G10" s="5" t="n">
        <v>10</v>
      </c>
      <c r="H10" s="6">
        <f>F10*G10/100</f>
        <v/>
      </c>
      <c r="I10" s="6">
        <f>F10+H10</f>
        <v/>
      </c>
      <c r="J10" s="2" t="inlineStr">
        <is>
          <t>Payée</t>
        </is>
      </c>
      <c r="K10" s="3" t="n">
        <v>45567</v>
      </c>
      <c r="L10" s="2" t="inlineStr"/>
    </row>
    <row r="11">
      <c r="A11" s="2" t="inlineStr">
        <is>
          <t>F2024010</t>
        </is>
      </c>
      <c r="B11" s="3" t="n">
        <v>45434</v>
      </c>
      <c r="C11" s="3" t="n">
        <v>45464</v>
      </c>
      <c r="D11" s="2" t="inlineStr">
        <is>
          <t>Électricité Durand &amp; Fils</t>
        </is>
      </c>
      <c r="E11" s="2" t="inlineStr">
        <is>
          <t>Développement site web</t>
        </is>
      </c>
      <c r="F11" s="4" t="n">
        <v>1454.83</v>
      </c>
      <c r="G11" s="5" t="n">
        <v>10</v>
      </c>
      <c r="H11" s="6">
        <f>F11*G11/100</f>
        <v/>
      </c>
      <c r="I11" s="6">
        <f>F11+H11</f>
        <v/>
      </c>
      <c r="J11" s="2" t="inlineStr">
        <is>
          <t>En attente</t>
        </is>
      </c>
      <c r="K11" s="3" t="n"/>
      <c r="L11" s="2" t="inlineStr">
        <is>
          <t>Client régulier</t>
        </is>
      </c>
    </row>
    <row r="12">
      <c r="A12" s="2" t="inlineStr">
        <is>
          <t>F2024011</t>
        </is>
      </c>
      <c r="B12" s="3" t="n">
        <v>45349</v>
      </c>
      <c r="C12" s="3" t="n">
        <v>45379</v>
      </c>
      <c r="D12" s="2" t="inlineStr">
        <is>
          <t>Électricité Durand &amp; Fils</t>
        </is>
      </c>
      <c r="E12" s="2" t="inlineStr">
        <is>
          <t>Design graphique</t>
        </is>
      </c>
      <c r="F12" s="4" t="n">
        <v>5453.24</v>
      </c>
      <c r="G12" s="5" t="n">
        <v>20</v>
      </c>
      <c r="H12" s="6">
        <f>F12*G12/100</f>
        <v/>
      </c>
      <c r="I12" s="6">
        <f>F12+H12</f>
        <v/>
      </c>
      <c r="J12" s="2" t="inlineStr">
        <is>
          <t>En attente</t>
        </is>
      </c>
      <c r="K12" s="3" t="n"/>
      <c r="L12" s="2" t="inlineStr"/>
    </row>
    <row r="13">
      <c r="A13" s="2" t="inlineStr">
        <is>
          <t>F2024012</t>
        </is>
      </c>
      <c r="B13" s="3" t="n">
        <v>45324</v>
      </c>
      <c r="C13" s="3" t="n">
        <v>45354</v>
      </c>
      <c r="D13" s="2" t="inlineStr">
        <is>
          <t>Cabinet Médical Dr. Martin</t>
        </is>
      </c>
      <c r="E13" s="2" t="inlineStr">
        <is>
          <t>Audit comptable</t>
        </is>
      </c>
      <c r="F13" s="4" t="n">
        <v>7218.8</v>
      </c>
      <c r="G13" s="5" t="n">
        <v>20</v>
      </c>
      <c r="H13" s="6">
        <f>F13*G13/100</f>
        <v/>
      </c>
      <c r="I13" s="6">
        <f>F13+H13</f>
        <v/>
      </c>
      <c r="J13" s="2" t="inlineStr">
        <is>
          <t>En attente</t>
        </is>
      </c>
      <c r="K13" s="3" t="n"/>
      <c r="L13" s="2" t="inlineStr"/>
    </row>
    <row r="14">
      <c r="A14" s="2" t="inlineStr">
        <is>
          <t>F2024013</t>
        </is>
      </c>
      <c r="B14" s="3" t="n">
        <v>45415</v>
      </c>
      <c r="C14" s="3" t="n">
        <v>45445</v>
      </c>
      <c r="D14" s="2" t="inlineStr">
        <is>
          <t>Librairie des Arts</t>
        </is>
      </c>
      <c r="E14" s="2" t="inlineStr">
        <is>
          <t>Installation logiciel</t>
        </is>
      </c>
      <c r="F14" s="4" t="n">
        <v>1423.99</v>
      </c>
      <c r="G14" s="5" t="n">
        <v>20</v>
      </c>
      <c r="H14" s="6">
        <f>F14*G14/100</f>
        <v/>
      </c>
      <c r="I14" s="6">
        <f>F14+H14</f>
        <v/>
      </c>
      <c r="J14" s="2" t="inlineStr">
        <is>
          <t>Payée</t>
        </is>
      </c>
      <c r="K14" s="3" t="n">
        <v>45468</v>
      </c>
      <c r="L14" s="2" t="inlineStr"/>
    </row>
    <row r="15">
      <c r="A15" s="2" t="inlineStr">
        <is>
          <t>F2024014</t>
        </is>
      </c>
      <c r="B15" s="3" t="n">
        <v>45375</v>
      </c>
      <c r="C15" s="3" t="n">
        <v>45405</v>
      </c>
      <c r="D15" s="2" t="inlineStr">
        <is>
          <t>Cabinet Médical Dr. Martin</t>
        </is>
      </c>
      <c r="E15" s="2" t="inlineStr">
        <is>
          <t>Installation logiciel</t>
        </is>
      </c>
      <c r="F15" s="4" t="n">
        <v>6134.81</v>
      </c>
      <c r="G15" s="5" t="n">
        <v>10</v>
      </c>
      <c r="H15" s="6">
        <f>F15*G15/100</f>
        <v/>
      </c>
      <c r="I15" s="6">
        <f>F15+H15</f>
        <v/>
      </c>
      <c r="J15" s="2" t="inlineStr">
        <is>
          <t>Payée</t>
        </is>
      </c>
      <c r="K15" s="3" t="n">
        <v>45412</v>
      </c>
      <c r="L15" s="2" t="inlineStr">
        <is>
          <t>Acompte versé</t>
        </is>
      </c>
    </row>
    <row r="16">
      <c r="A16" s="2" t="inlineStr">
        <is>
          <t>F2024015</t>
        </is>
      </c>
      <c r="B16" s="3" t="n">
        <v>45505</v>
      </c>
      <c r="C16" s="3" t="n">
        <v>45535</v>
      </c>
      <c r="D16" s="2" t="inlineStr">
        <is>
          <t>Restaurant Le Gourmet</t>
        </is>
      </c>
      <c r="E16" s="2" t="inlineStr">
        <is>
          <t>Consulting marketing</t>
        </is>
      </c>
      <c r="F16" s="4" t="n">
        <v>3216.54</v>
      </c>
      <c r="G16" s="5" t="n">
        <v>5.5</v>
      </c>
      <c r="H16" s="6">
        <f>F16*G16/100</f>
        <v/>
      </c>
      <c r="I16" s="6">
        <f>F16+H16</f>
        <v/>
      </c>
      <c r="J16" s="2" t="inlineStr">
        <is>
          <t>Payée</t>
        </is>
      </c>
      <c r="K16" s="3" t="n">
        <v>45553</v>
      </c>
      <c r="L16" s="2" t="inlineStr"/>
    </row>
    <row r="18">
      <c r="E18" s="7" t="inlineStr">
        <is>
          <t>TOTAUX :</t>
        </is>
      </c>
      <c r="F18" s="8">
        <f>SUM(F2:F16)</f>
        <v/>
      </c>
      <c r="H18" s="8">
        <f>SUM(H2:H16)</f>
        <v/>
      </c>
      <c r="I18" s="8">
        <f>SUM(I2:I16)</f>
        <v/>
      </c>
    </row>
    <row r="21">
      <c r="A21" s="9" t="inlineStr">
        <is>
          <t>STATISTIQUES</t>
        </is>
      </c>
      <c r="B21" s="10" t="n"/>
    </row>
    <row r="22">
      <c r="A22" s="9" t="inlineStr">
        <is>
          <t>Factures payées :</t>
        </is>
      </c>
      <c r="B22" s="10">
        <f>COUNTIF(J2:J16,"Payée")</f>
        <v/>
      </c>
    </row>
    <row r="23">
      <c r="A23" s="9" t="inlineStr">
        <is>
          <t>Factures en attente :</t>
        </is>
      </c>
      <c r="B23" s="10">
        <f>COUNTIF(J2:J16,"En attente")</f>
        <v/>
      </c>
    </row>
    <row r="24">
      <c r="A24" s="9" t="inlineStr">
        <is>
          <t>Factures en retard :</t>
        </is>
      </c>
      <c r="B24" s="10">
        <f>COUNTIF(J2:J16,"En retard")</f>
        <v/>
      </c>
    </row>
    <row r="25">
      <c r="A25" s="9" t="n"/>
      <c r="B25" s="10" t="n"/>
    </row>
    <row r="26">
      <c r="A26" s="9" t="inlineStr">
        <is>
          <t>Total encaissé :</t>
        </is>
      </c>
      <c r="B26" s="11">
        <f>SUMIF(J2:J16,"Payée",I2:I16)</f>
        <v/>
      </c>
    </row>
    <row r="27">
      <c r="A27" s="9" t="inlineStr">
        <is>
          <t>En attente :</t>
        </is>
      </c>
      <c r="B27" s="11">
        <f>SUMIF(J2:J16,"En attente",I2:I16)</f>
        <v/>
      </c>
    </row>
  </sheetData>
  <dataValidations count="2">
    <dataValidation sqref="J2:J1000" showErrorMessage="1" showInputMessage="1" allowBlank="0" type="list">
      <formula1>"Payée,En attente,En retard"</formula1>
    </dataValidation>
    <dataValidation sqref="G2:G1000" showErrorMessage="1" showInputMessage="1" allowBlank="0" type="list">
      <formula1>"5.5,10,20"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37"/>
  <sheetViews>
    <sheetView workbookViewId="0">
      <selection activeCell="A1" sqref="A1"/>
    </sheetView>
  </sheetViews>
  <sheetFormatPr baseColWidth="8" defaultRowHeight="15"/>
  <cols>
    <col width="80" customWidth="1" min="1" max="1"/>
  </cols>
  <sheetData>
    <row r="1">
      <c r="A1" s="12" t="inlineStr">
        <is>
          <t>REGISTRE DES FACTURES - MODE D'EMPLOI</t>
        </is>
      </c>
    </row>
    <row r="2"/>
    <row r="3">
      <c r="A3" s="13" t="inlineStr">
        <is>
          <t>UTILISATION :</t>
        </is>
      </c>
    </row>
    <row r="4"/>
    <row r="5">
      <c r="A5" s="14" t="inlineStr">
        <is>
          <t>1. Les cellules jaunes sont à remplir manuellement</t>
        </is>
      </c>
    </row>
    <row r="6">
      <c r="A6" s="14" t="inlineStr">
        <is>
          <t>2. Les cellules blanches (Montant TVA, Montant TTC) sont calculées automatiquement</t>
        </is>
      </c>
    </row>
    <row r="7">
      <c r="A7" s="14" t="inlineStr">
        <is>
          <t>3. Pour ajouter une facture, saisissez les informations sur une nouvelle ligne</t>
        </is>
      </c>
    </row>
    <row r="8">
      <c r="A8" s="14" t="inlineStr">
        <is>
          <t>4. Le numéro de facture doit suivre le format : F2024001, F2024002, etc.</t>
        </is>
      </c>
    </row>
    <row r="9"/>
    <row r="10">
      <c r="A10" s="13" t="inlineStr">
        <is>
          <t>COLONNES :</t>
        </is>
      </c>
    </row>
    <row r="11"/>
    <row r="12">
      <c r="A12" s="14" t="inlineStr">
        <is>
          <t>• N° Facture : Identifiant unique (ex: F2024001)</t>
        </is>
      </c>
    </row>
    <row r="13">
      <c r="A13" s="14" t="inlineStr">
        <is>
          <t>• Date Émission : Date de création de la facture</t>
        </is>
      </c>
    </row>
    <row r="14">
      <c r="A14" s="14" t="inlineStr">
        <is>
          <t>• Date Échéance : Date limite de paiement (généralement 30 jours après émission)</t>
        </is>
      </c>
    </row>
    <row r="15">
      <c r="A15" s="14" t="inlineStr">
        <is>
          <t>• Client : Nom du client</t>
        </is>
      </c>
    </row>
    <row r="16">
      <c r="A16" s="14" t="inlineStr">
        <is>
          <t>• Description : Nature de la prestation</t>
        </is>
      </c>
    </row>
    <row r="17">
      <c r="A17" s="14" t="inlineStr">
        <is>
          <t>• Montant HT : Montant hors taxe en euros</t>
        </is>
      </c>
    </row>
    <row r="18">
      <c r="A18" s="14" t="inlineStr">
        <is>
          <t>• TVA (%) : Taux de TVA applicable (5.5%, 10% ou 20%)</t>
        </is>
      </c>
    </row>
    <row r="19">
      <c r="A19" s="14" t="inlineStr">
        <is>
          <t>• Montant TVA : Calculé automatiquement</t>
        </is>
      </c>
    </row>
    <row r="20">
      <c r="A20" s="14" t="inlineStr">
        <is>
          <t>• Montant TTC : Calculé automatiquement</t>
        </is>
      </c>
    </row>
    <row r="21">
      <c r="A21" s="14" t="inlineStr">
        <is>
          <t>• Statut : Payée, En attente ou En retard (liste déroulante)</t>
        </is>
      </c>
    </row>
    <row r="22">
      <c r="A22" s="14" t="inlineStr">
        <is>
          <t>• Date Paiement : À remplir quand la facture est payée</t>
        </is>
      </c>
    </row>
    <row r="23">
      <c r="A23" s="14" t="inlineStr">
        <is>
          <t>• Notes : Informations complémentaires</t>
        </is>
      </c>
    </row>
    <row r="24"/>
    <row r="25">
      <c r="A25" s="13" t="inlineStr">
        <is>
          <t>STATISTIQUES :</t>
        </is>
      </c>
    </row>
    <row r="26"/>
    <row r="27">
      <c r="A27" s="14" t="inlineStr">
        <is>
          <t>Les statistiques en bas du registre se mettent à jour automatiquement :</t>
        </is>
      </c>
    </row>
    <row r="28">
      <c r="A28" s="14" t="inlineStr">
        <is>
          <t>• Nombre de factures par statut</t>
        </is>
      </c>
    </row>
    <row r="29">
      <c r="A29" s="14" t="inlineStr">
        <is>
          <t>• Total encaissé</t>
        </is>
      </c>
    </row>
    <row r="30">
      <c r="A30" s="14" t="inlineStr">
        <is>
          <t>• Montants en attente</t>
        </is>
      </c>
    </row>
    <row r="31"/>
    <row r="32">
      <c r="A32" s="13" t="inlineStr">
        <is>
          <t>CONSEILS :</t>
        </is>
      </c>
    </row>
    <row r="33"/>
    <row r="34">
      <c r="A34" s="14" t="inlineStr">
        <is>
          <t>• Mettez à jour le statut dès qu'une facture est payée</t>
        </is>
      </c>
    </row>
    <row r="35">
      <c r="A35" s="14" t="inlineStr">
        <is>
          <t>• Vérifiez régulièrement les factures en retard</t>
        </is>
      </c>
    </row>
    <row r="36">
      <c r="A36" s="14" t="inlineStr">
        <is>
          <t>• Conservez une copie de sauvegarde régulièrement</t>
        </is>
      </c>
    </row>
    <row r="37">
      <c r="A37" s="14" t="inlineStr">
        <is>
          <t>• Les dates doivent être au format JJ/MM/AAAA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2026-01-30T15:18:54Z</dcterms:created>
  <dcterms:modified xmlns:dcterms="http://purl.org/dc/terms/" xmlns:xsi="http://www.w3.org/2001/XMLSchema-instance" xsi:type="dcterms:W3CDTF">2026-01-30T15:18:54Z</dcterms:modified>
</cp:coreProperties>
</file>