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nalyse Rentabilité" sheetId="1" state="visible" r:id="rId1"/>
    <sheet xmlns:r="http://schemas.openxmlformats.org/officeDocument/2006/relationships" name="Flux de Trésorerie" sheetId="2" state="visible" r:id="rId2"/>
    <sheet xmlns:r="http://schemas.openxmlformats.org/officeDocument/2006/relationships" name="Guid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 €"/>
    <numFmt numFmtId="165" formatCode="0.0"/>
  </numFmts>
  <fonts count="7">
    <font>
      <name val="Calibri"/>
      <family val="2"/>
      <color theme="1"/>
      <sz val="11"/>
      <scheme val="minor"/>
    </font>
    <font>
      <b val="1"/>
      <color rgb="001E3A8A"/>
      <sz val="14"/>
    </font>
    <font>
      <b val="1"/>
      <color rgb="001E3A8A"/>
      <sz val="12"/>
    </font>
    <font>
      <b val="1"/>
      <color rgb="00FFFFFF"/>
      <sz val="11"/>
    </font>
    <font>
      <b val="1"/>
    </font>
    <font>
      <b val="1"/>
      <color rgb="00FFFFFF"/>
    </font>
    <font>
      <b val="1"/>
      <color rgb="001E3A8A"/>
    </font>
  </fonts>
  <fills count="7">
    <fill>
      <patternFill/>
    </fill>
    <fill>
      <patternFill patternType="gray125"/>
    </fill>
    <fill>
      <patternFill patternType="solid">
        <fgColor rgb="00E0E7FF"/>
        <bgColor rgb="00E0E7FF"/>
      </patternFill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  <fill>
      <patternFill patternType="solid">
        <fgColor rgb="00D1FAE5"/>
        <bgColor rgb="00D1FAE5"/>
      </patternFill>
    </fill>
  </fills>
  <borders count="5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pivotButton="0" quotePrefix="0" xfId="0"/>
    <xf numFmtId="0" fontId="0" fillId="3" borderId="0" pivotButton="0" quotePrefix="0" xfId="0"/>
    <xf numFmtId="1" fontId="0" fillId="3" borderId="0" pivotButton="0" quotePrefix="0" xfId="0"/>
    <xf numFmtId="0" fontId="3" fillId="4" borderId="0" applyAlignment="1" pivotButton="0" quotePrefix="0" xfId="0">
      <alignment horizontal="center"/>
    </xf>
    <xf numFmtId="0" fontId="3" fillId="4" borderId="1" applyAlignment="1" pivotButton="0" quotePrefix="0" xfId="0">
      <alignment horizontal="center"/>
    </xf>
    <xf numFmtId="0" fontId="0" fillId="0" borderId="1" pivotButton="0" quotePrefix="0" xfId="0"/>
    <xf numFmtId="164" fontId="0" fillId="3" borderId="1" pivotButton="0" quotePrefix="0" xfId="0"/>
    <xf numFmtId="0" fontId="4" fillId="5" borderId="0" pivotButton="0" quotePrefix="0" xfId="0"/>
    <xf numFmtId="164" fontId="4" fillId="5" borderId="1" pivotButton="0" quotePrefix="0" xfId="0"/>
    <xf numFmtId="0" fontId="4" fillId="5" borderId="1" pivotButton="0" quotePrefix="0" xfId="0"/>
    <xf numFmtId="0" fontId="5" fillId="4" borderId="1" pivotButton="0" quotePrefix="0" xfId="0"/>
    <xf numFmtId="164" fontId="4" fillId="6" borderId="1" pivotButton="0" quotePrefix="0" xfId="0"/>
    <xf numFmtId="0" fontId="2" fillId="2" borderId="0" applyAlignment="1" pivotButton="0" quotePrefix="0" xfId="0">
      <alignment horizontal="center"/>
    </xf>
    <xf numFmtId="164" fontId="0" fillId="0" borderId="1" pivotButton="0" quotePrefix="0" xfId="0"/>
    <xf numFmtId="10" fontId="4" fillId="6" borderId="1" pivotButton="0" quotePrefix="0" xfId="0"/>
    <xf numFmtId="165" fontId="4" fillId="6" borderId="1" pivotButton="0" quotePrefix="0" xfId="0"/>
    <xf numFmtId="0" fontId="4" fillId="6" borderId="1" pivotButton="0" quotePrefix="0" xfId="0"/>
    <xf numFmtId="0" fontId="0" fillId="0" borderId="4" pivotButton="0" quotePrefix="0" xfId="0"/>
    <xf numFmtId="0" fontId="1" fillId="0" borderId="0" applyAlignment="1" pivotButton="0" quotePrefix="0" xfId="0">
      <alignment horizontal="center"/>
    </xf>
    <xf numFmtId="0" fontId="1" fillId="0" borderId="0" pivotButton="0" quotePrefix="0" xfId="0"/>
    <xf numFmtId="0" fontId="2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Résultat Net par Année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'Analyse Rentabilité'!$B$17:$F$17</f>
            </numRef>
          </cat>
          <val>
            <numRef>
              <f>'Analyse Rentabilité'!$B$34</f>
            </numRef>
          </val>
        </ser>
        <ser>
          <idx val="1"/>
          <order val="1"/>
          <spPr>
            <a:ln xmlns:a="http://schemas.openxmlformats.org/drawingml/2006/main">
              <a:prstDash val="solid"/>
            </a:ln>
          </spPr>
          <cat>
            <numRef>
              <f>'Analyse Rentabilité'!$B$17:$F$17</f>
            </numRef>
          </cat>
          <val>
            <numRef>
              <f>'Analyse Rentabilité'!$C$34</f>
            </numRef>
          </val>
        </ser>
        <ser>
          <idx val="2"/>
          <order val="2"/>
          <spPr>
            <a:ln xmlns:a="http://schemas.openxmlformats.org/drawingml/2006/main">
              <a:prstDash val="solid"/>
            </a:ln>
          </spPr>
          <cat>
            <numRef>
              <f>'Analyse Rentabilité'!$B$17:$F$17</f>
            </numRef>
          </cat>
          <val>
            <numRef>
              <f>'Analyse Rentabilité'!$D$34</f>
            </numRef>
          </val>
        </ser>
        <ser>
          <idx val="3"/>
          <order val="3"/>
          <spPr>
            <a:ln xmlns:a="http://schemas.openxmlformats.org/drawingml/2006/main">
              <a:prstDash val="solid"/>
            </a:ln>
          </spPr>
          <cat>
            <numRef>
              <f>'Analyse Rentabilité'!$B$17:$F$17</f>
            </numRef>
          </cat>
          <val>
            <numRef>
              <f>'Analyse Rentabilité'!$E$34</f>
            </numRef>
          </val>
        </ser>
        <ser>
          <idx val="4"/>
          <order val="4"/>
          <spPr>
            <a:ln xmlns:a="http://schemas.openxmlformats.org/drawingml/2006/main">
              <a:prstDash val="solid"/>
            </a:ln>
          </spPr>
          <cat>
            <numRef>
              <f>'Analyse Rentabilité'!$B$17:$F$17</f>
            </numRef>
          </cat>
          <val>
            <numRef>
              <f>'Analyse Rentabilité'!$F$34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Années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des Flux de Trésorerie Cumulés</a:t>
            </a:r>
          </a:p>
        </rich>
      </tx>
    </title>
    <plotArea>
      <lineChart>
        <grouping val="standard"/>
        <ser>
          <idx val="0"/>
          <order val="0"/>
          <tx>
            <strRef>
              <f>'Flux de Trésorerie'!C3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'Flux de Trésorerie'!$A$4:$A$9</f>
            </numRef>
          </cat>
          <val>
            <numRef>
              <f>'Flux de Trésorerie'!$C$4:$C$9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Année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52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13</row>
      <rowOff>0</rowOff>
    </from>
    <ext cx="648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50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</cols>
  <sheetData>
    <row r="1">
      <c r="A1" s="1" t="inlineStr">
        <is>
          <t>ANALYSE DE RENTABILITÉ D'INVESTISSEMENT</t>
        </is>
      </c>
    </row>
    <row r="3">
      <c r="A3" s="2" t="inlineStr">
        <is>
          <t>INFORMATIONS DU PROJET</t>
        </is>
      </c>
    </row>
    <row r="4">
      <c r="A4" t="inlineStr">
        <is>
          <t>Nom du projet :</t>
        </is>
      </c>
      <c r="B4" s="3" t="inlineStr">
        <is>
          <t>Rénovation Immeuble Centre-Ville</t>
        </is>
      </c>
      <c r="D4" t="inlineStr">
        <is>
          <t>Durée du projet (années) :</t>
        </is>
      </c>
      <c r="E4" s="4" t="n">
        <v>5</v>
      </c>
    </row>
    <row r="5">
      <c r="A5" t="inlineStr">
        <is>
          <t>Date d'analyse :</t>
        </is>
      </c>
      <c r="B5" s="3" t="inlineStr">
        <is>
          <t>30/01/2026</t>
        </is>
      </c>
    </row>
    <row r="7">
      <c r="A7" s="5" t="inlineStr">
        <is>
          <t>INVESTISSEMENT INITIAL</t>
        </is>
      </c>
    </row>
    <row r="8">
      <c r="A8" s="6" t="inlineStr">
        <is>
          <t>Catégorie</t>
        </is>
      </c>
      <c r="B8" s="6" t="inlineStr">
        <is>
          <t>Description</t>
        </is>
      </c>
      <c r="C8" s="6" t="inlineStr">
        <is>
          <t>Montant (€)</t>
        </is>
      </c>
    </row>
    <row r="9">
      <c r="A9" s="7" t="inlineStr">
        <is>
          <t>Acquisition</t>
        </is>
      </c>
      <c r="B9" s="7" t="inlineStr">
        <is>
          <t>Achat immeuble</t>
        </is>
      </c>
      <c r="C9" s="8" t="n">
        <v>450000</v>
      </c>
    </row>
    <row r="10">
      <c r="A10" s="7" t="inlineStr">
        <is>
          <t>Travaux</t>
        </is>
      </c>
      <c r="B10" s="7" t="inlineStr">
        <is>
          <t>Rénovation complète</t>
        </is>
      </c>
      <c r="C10" s="8" t="n">
        <v>180000</v>
      </c>
    </row>
    <row r="11">
      <c r="A11" s="7" t="inlineStr">
        <is>
          <t>Équipements</t>
        </is>
      </c>
      <c r="B11" s="7" t="inlineStr">
        <is>
          <t>Aménagements intérieurs</t>
        </is>
      </c>
      <c r="C11" s="8" t="n">
        <v>45000</v>
      </c>
    </row>
    <row r="12">
      <c r="A12" s="7" t="inlineStr">
        <is>
          <t>Frais administratifs</t>
        </is>
      </c>
      <c r="B12" s="7" t="inlineStr">
        <is>
          <t>Notaire, taxes, assurances</t>
        </is>
      </c>
      <c r="C12" s="8" t="n">
        <v>35000</v>
      </c>
    </row>
    <row r="13">
      <c r="A13" s="7" t="inlineStr">
        <is>
          <t>Fonds de roulement</t>
        </is>
      </c>
      <c r="B13" s="7" t="inlineStr">
        <is>
          <t>Réserve trésorerie</t>
        </is>
      </c>
      <c r="C13" s="8" t="n">
        <v>20000</v>
      </c>
    </row>
    <row r="14">
      <c r="A14" s="9" t="inlineStr">
        <is>
          <t>TOTAL INVESTISSEMENT</t>
        </is>
      </c>
      <c r="C14" s="10">
        <f>SUM(C9:C13)</f>
        <v/>
      </c>
    </row>
    <row r="16">
      <c r="A16" s="5" t="inlineStr">
        <is>
          <t>REVENUS ANNUELS PRÉVISIONNELS</t>
        </is>
      </c>
    </row>
    <row r="17">
      <c r="A17" s="6" t="inlineStr">
        <is>
          <t>Source de revenus</t>
        </is>
      </c>
      <c r="B17" s="6" t="inlineStr">
        <is>
          <t>Année 1</t>
        </is>
      </c>
      <c r="C17" s="6" t="inlineStr">
        <is>
          <t>Année 2</t>
        </is>
      </c>
      <c r="D17" s="6" t="inlineStr">
        <is>
          <t>Année 3</t>
        </is>
      </c>
      <c r="E17" s="6" t="inlineStr">
        <is>
          <t>Année 4</t>
        </is>
      </c>
      <c r="F17" s="6" t="inlineStr">
        <is>
          <t>Année 5</t>
        </is>
      </c>
    </row>
    <row r="18">
      <c r="A18" s="7" t="inlineStr">
        <is>
          <t>Loyers commerciaux</t>
        </is>
      </c>
      <c r="B18" s="8" t="n">
        <v>48000</v>
      </c>
      <c r="C18" s="8" t="n">
        <v>49440</v>
      </c>
      <c r="D18" s="8" t="n">
        <v>50914</v>
      </c>
      <c r="E18" s="8" t="n">
        <v>52442</v>
      </c>
      <c r="F18" s="8" t="n">
        <v>54015</v>
      </c>
    </row>
    <row r="19">
      <c r="A19" s="7" t="inlineStr">
        <is>
          <t>Loyers résidentiels</t>
        </is>
      </c>
      <c r="B19" s="8" t="n">
        <v>72000</v>
      </c>
      <c r="C19" s="8" t="n">
        <v>74160</v>
      </c>
      <c r="D19" s="8" t="n">
        <v>76405</v>
      </c>
      <c r="E19" s="8" t="n">
        <v>78737</v>
      </c>
      <c r="F19" s="8" t="n">
        <v>81159</v>
      </c>
    </row>
    <row r="20">
      <c r="A20" s="7" t="inlineStr">
        <is>
          <t>Parkings</t>
        </is>
      </c>
      <c r="B20" s="8" t="n">
        <v>12000</v>
      </c>
      <c r="C20" s="8" t="n">
        <v>12360</v>
      </c>
      <c r="D20" s="8" t="n">
        <v>12731</v>
      </c>
      <c r="E20" s="8" t="n">
        <v>13113</v>
      </c>
      <c r="F20" s="8" t="n">
        <v>13506</v>
      </c>
    </row>
    <row r="21">
      <c r="A21" s="7" t="inlineStr">
        <is>
          <t>Services annexes</t>
        </is>
      </c>
      <c r="B21" s="8" t="n">
        <v>6000</v>
      </c>
      <c r="C21" s="8" t="n">
        <v>6300</v>
      </c>
      <c r="D21" s="8" t="n">
        <v>6615</v>
      </c>
      <c r="E21" s="8" t="n">
        <v>6946</v>
      </c>
      <c r="F21" s="8" t="n">
        <v>7293</v>
      </c>
    </row>
    <row r="22">
      <c r="A22" s="11" t="inlineStr">
        <is>
          <t>TOTAL REVENUS</t>
        </is>
      </c>
      <c r="B22" s="10">
        <f>SUM(B18:B21)</f>
        <v/>
      </c>
      <c r="C22" s="10">
        <f>SUM(C18:C21)</f>
        <v/>
      </c>
      <c r="D22" s="10">
        <f>SUM(D18:D21)</f>
        <v/>
      </c>
      <c r="E22" s="10">
        <f>SUM(E18:E21)</f>
        <v/>
      </c>
      <c r="F22" s="10">
        <f>SUM(F18:F21)</f>
        <v/>
      </c>
    </row>
    <row r="24">
      <c r="A24" s="5" t="inlineStr">
        <is>
          <t>CHARGES ANNUELLES</t>
        </is>
      </c>
    </row>
    <row r="25">
      <c r="A25" s="6" t="inlineStr">
        <is>
          <t>Type de charges</t>
        </is>
      </c>
      <c r="B25" s="6" t="inlineStr">
        <is>
          <t>Année 1</t>
        </is>
      </c>
      <c r="C25" s="6" t="inlineStr">
        <is>
          <t>Année 2</t>
        </is>
      </c>
      <c r="D25" s="6" t="inlineStr">
        <is>
          <t>Année 3</t>
        </is>
      </c>
      <c r="E25" s="6" t="inlineStr">
        <is>
          <t>Année 4</t>
        </is>
      </c>
      <c r="F25" s="6" t="inlineStr">
        <is>
          <t>Année 5</t>
        </is>
      </c>
    </row>
    <row r="26">
      <c r="A26" s="7" t="inlineStr">
        <is>
          <t>Taxes foncières</t>
        </is>
      </c>
      <c r="B26" s="8" t="n">
        <v>15000</v>
      </c>
      <c r="C26" s="8" t="n">
        <v>15300</v>
      </c>
      <c r="D26" s="8" t="n">
        <v>15606</v>
      </c>
      <c r="E26" s="8" t="n">
        <v>15918</v>
      </c>
      <c r="F26" s="8" t="n">
        <v>16237</v>
      </c>
    </row>
    <row r="27">
      <c r="A27" s="7" t="inlineStr">
        <is>
          <t>Assurances</t>
        </is>
      </c>
      <c r="B27" s="8" t="n">
        <v>8000</v>
      </c>
      <c r="C27" s="8" t="n">
        <v>8160</v>
      </c>
      <c r="D27" s="8" t="n">
        <v>8323</v>
      </c>
      <c r="E27" s="8" t="n">
        <v>8490</v>
      </c>
      <c r="F27" s="8" t="n">
        <v>8660</v>
      </c>
    </row>
    <row r="28">
      <c r="A28" s="7" t="inlineStr">
        <is>
          <t>Entretien et réparations</t>
        </is>
      </c>
      <c r="B28" s="8" t="n">
        <v>12000</v>
      </c>
      <c r="C28" s="8" t="n">
        <v>12360</v>
      </c>
      <c r="D28" s="8" t="n">
        <v>12731</v>
      </c>
      <c r="E28" s="8" t="n">
        <v>13113</v>
      </c>
      <c r="F28" s="8" t="n">
        <v>13506</v>
      </c>
    </row>
    <row r="29">
      <c r="A29" s="7" t="inlineStr">
        <is>
          <t>Charges de copropriété</t>
        </is>
      </c>
      <c r="B29" s="8" t="n">
        <v>6000</v>
      </c>
      <c r="C29" s="8" t="n">
        <v>6120</v>
      </c>
      <c r="D29" s="8" t="n">
        <v>6242</v>
      </c>
      <c r="E29" s="8" t="n">
        <v>6367</v>
      </c>
      <c r="F29" s="8" t="n">
        <v>6494</v>
      </c>
    </row>
    <row r="30">
      <c r="A30" s="7" t="inlineStr">
        <is>
          <t>Gestion locative</t>
        </is>
      </c>
      <c r="B30" s="8" t="n">
        <v>5000</v>
      </c>
      <c r="C30" s="8" t="n">
        <v>5100</v>
      </c>
      <c r="D30" s="8" t="n">
        <v>5202</v>
      </c>
      <c r="E30" s="8" t="n">
        <v>5306</v>
      </c>
      <c r="F30" s="8" t="n">
        <v>5412</v>
      </c>
    </row>
    <row r="31">
      <c r="A31" s="7" t="inlineStr">
        <is>
          <t>Provisions travaux</t>
        </is>
      </c>
      <c r="B31" s="8" t="n">
        <v>8000</v>
      </c>
      <c r="C31" s="8" t="n">
        <v>8240</v>
      </c>
      <c r="D31" s="8" t="n">
        <v>8487</v>
      </c>
      <c r="E31" s="8" t="n">
        <v>8742</v>
      </c>
      <c r="F31" s="8" t="n">
        <v>9004</v>
      </c>
    </row>
    <row r="32">
      <c r="A32" s="11" t="inlineStr">
        <is>
          <t>TOTAL CHARGES</t>
        </is>
      </c>
      <c r="B32" s="10">
        <f>SUM(B26:B31)</f>
        <v/>
      </c>
      <c r="C32" s="10">
        <f>SUM(C26:C31)</f>
        <v/>
      </c>
      <c r="D32" s="10">
        <f>SUM(D26:D31)</f>
        <v/>
      </c>
      <c r="E32" s="10">
        <f>SUM(E26:E31)</f>
        <v/>
      </c>
      <c r="F32" s="10">
        <f>SUM(F26:F31)</f>
        <v/>
      </c>
    </row>
    <row r="34">
      <c r="A34" s="12" t="inlineStr">
        <is>
          <t>RÉSULTAT NET ANNUEL</t>
        </is>
      </c>
      <c r="B34" s="13">
        <f>B22-B32</f>
        <v/>
      </c>
      <c r="C34" s="13">
        <f>C22-C32</f>
        <v/>
      </c>
      <c r="D34" s="13">
        <f>D22-D32</f>
        <v/>
      </c>
      <c r="E34" s="13">
        <f>E22-E32</f>
        <v/>
      </c>
      <c r="F34" s="13">
        <f>F22-F32</f>
        <v/>
      </c>
    </row>
    <row r="37">
      <c r="A37" s="14" t="inlineStr">
        <is>
          <t>INDICATEURS DE RENTABILITÉ</t>
        </is>
      </c>
    </row>
    <row r="39">
      <c r="A39" t="inlineStr">
        <is>
          <t>Total revenus cumulés (5 ans)</t>
        </is>
      </c>
      <c r="C39" s="15">
        <f>SUM(B22:F22)</f>
        <v/>
      </c>
    </row>
    <row r="40">
      <c r="A40" t="inlineStr">
        <is>
          <t>Total charges cumulées (5 ans)</t>
        </is>
      </c>
      <c r="C40" s="15">
        <f>SUM(B32:F32)</f>
        <v/>
      </c>
    </row>
    <row r="41">
      <c r="A41" t="inlineStr">
        <is>
          <t>Bénéfice net cumulé (5 ans)</t>
        </is>
      </c>
      <c r="C41" s="13">
        <f>C39-C40</f>
        <v/>
      </c>
    </row>
    <row r="43">
      <c r="A43" t="inlineStr">
        <is>
          <t>Retour sur investissement (ROI)</t>
        </is>
      </c>
      <c r="C43" s="16">
        <f>(C41/C14)*100</f>
        <v/>
      </c>
    </row>
    <row r="44">
      <c r="A44" t="inlineStr">
        <is>
          <t>ROI annuel moyen</t>
        </is>
      </c>
      <c r="C44" s="16">
        <f>C43/E4</f>
        <v/>
      </c>
    </row>
    <row r="46">
      <c r="A46" t="inlineStr">
        <is>
          <t>Délai de récupération (années)</t>
        </is>
      </c>
      <c r="C46" s="17">
        <f>C14/AVERAGE(B34:F34)</f>
        <v/>
      </c>
    </row>
    <row r="47">
      <c r="A47" t="inlineStr">
        <is>
          <t>Taux de rentabilité interne (TRI)</t>
        </is>
      </c>
      <c r="C47" s="16">
        <f>IRR(Flux_de_Trésorerie!B4:B9)*100</f>
        <v/>
      </c>
    </row>
    <row r="49">
      <c r="A49" s="5" t="inlineStr">
        <is>
          <t>INTERPRÉTATION DES RÉSULTATS</t>
        </is>
      </c>
    </row>
    <row r="50">
      <c r="A50" t="inlineStr">
        <is>
          <t>Rentabilité</t>
        </is>
      </c>
      <c r="B50" s="18">
        <f>IF(C43&gt;20,"Excellente",IF(C43&gt;10,"Bonne",IF(C43&gt;5,"Moyenne","Faible")))</f>
        <v/>
      </c>
      <c r="D50" t="inlineStr">
        <is>
          <t>Recommandation</t>
        </is>
      </c>
      <c r="E50" s="18">
        <f>IF(C43&gt;15,"Investissement recommandé",IF(C43&gt;8,"À considérer","À réévaluer"))</f>
        <v/>
      </c>
      <c r="F50" s="19" t="n"/>
    </row>
  </sheetData>
  <mergeCells count="9">
    <mergeCell ref="A1:F1"/>
    <mergeCell ref="A3:F3"/>
    <mergeCell ref="A7:C7"/>
    <mergeCell ref="A14:B14"/>
    <mergeCell ref="A16:F16"/>
    <mergeCell ref="A24:F24"/>
    <mergeCell ref="A37:D37"/>
    <mergeCell ref="A49:F49"/>
    <mergeCell ref="E50:F50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1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>
      <c r="A1" s="20" t="inlineStr">
        <is>
          <t>FLUX DE TRÉSORERIE</t>
        </is>
      </c>
    </row>
    <row r="3">
      <c r="A3" s="6" t="inlineStr">
        <is>
          <t>Année</t>
        </is>
      </c>
      <c r="B3" s="6" t="inlineStr">
        <is>
          <t>Flux de trésorerie</t>
        </is>
      </c>
      <c r="C3" s="6" t="inlineStr">
        <is>
          <t>Flux cumulé</t>
        </is>
      </c>
    </row>
    <row r="4">
      <c r="A4" s="7" t="n">
        <v>0</v>
      </c>
      <c r="B4" s="15">
        <f>-Analyse_Rentabilité!C14</f>
        <v/>
      </c>
      <c r="C4" s="15">
        <f>B4</f>
        <v/>
      </c>
    </row>
    <row r="5">
      <c r="A5" s="7" t="n">
        <v>1</v>
      </c>
      <c r="B5" s="15">
        <f>Analyse_Rentabilité!B34</f>
        <v/>
      </c>
      <c r="C5" s="15">
        <f>C4+B5</f>
        <v/>
      </c>
    </row>
    <row r="6">
      <c r="A6" s="7" t="n">
        <v>2</v>
      </c>
      <c r="B6" s="15">
        <f>Analyse_Rentabilité!C34</f>
        <v/>
      </c>
      <c r="C6" s="15">
        <f>C5+B6</f>
        <v/>
      </c>
    </row>
    <row r="7">
      <c r="A7" s="7" t="n">
        <v>3</v>
      </c>
      <c r="B7" s="15">
        <f>Analyse_Rentabilité!D34</f>
        <v/>
      </c>
      <c r="C7" s="15">
        <f>C6+B7</f>
        <v/>
      </c>
    </row>
    <row r="8">
      <c r="A8" s="7" t="n">
        <v>4</v>
      </c>
      <c r="B8" s="15">
        <f>Analyse_Rentabilité!E34</f>
        <v/>
      </c>
      <c r="C8" s="15">
        <f>C7+B8</f>
        <v/>
      </c>
    </row>
    <row r="9">
      <c r="A9" s="7" t="n">
        <v>5</v>
      </c>
      <c r="B9" s="15">
        <f>Analyse_Rentabilité!F34</f>
        <v/>
      </c>
      <c r="C9" s="15">
        <f>C8+B9</f>
        <v/>
      </c>
    </row>
    <row r="11">
      <c r="A11" t="inlineStr">
        <is>
          <t>Valeur actuelle nette (VAN) à 8%</t>
        </is>
      </c>
      <c r="B11" s="13">
        <f>NPV(0.08,B5:B9)+B4</f>
        <v/>
      </c>
    </row>
  </sheetData>
  <mergeCells count="1">
    <mergeCell ref="A1:C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47"/>
  <sheetViews>
    <sheetView workbookViewId="0">
      <selection activeCell="A1" sqref="A1"/>
    </sheetView>
  </sheetViews>
  <sheetFormatPr baseColWidth="8" defaultRowHeight="15"/>
  <cols>
    <col width="75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21" t="inlineStr"/>
    </row>
    <row r="2">
      <c r="A2" t="inlineStr">
        <is>
          <t>Bienvenue dans votre outil d'analyse de rentabilité d'investissement !</t>
        </is>
      </c>
    </row>
    <row r="3">
      <c r="A3" t="inlineStr"/>
    </row>
    <row r="4">
      <c r="A4" s="22" t="inlineStr">
        <is>
          <t>COMMENT UTILISER CE MODÈLE :</t>
        </is>
      </c>
    </row>
    <row r="5">
      <c r="A5" t="inlineStr"/>
    </row>
    <row r="6">
      <c r="A6" s="23" t="inlineStr">
        <is>
          <t>1. INFORMATIONS DU PROJET</t>
        </is>
      </c>
    </row>
    <row r="7">
      <c r="A7" t="inlineStr">
        <is>
          <t xml:space="preserve">   • Modifiez le nom du projet et la durée selon vos besoins</t>
        </is>
      </c>
    </row>
    <row r="8">
      <c r="A8" t="inlineStr">
        <is>
          <t xml:space="preserve">   • Les cellules JAUNES sont à remplir par vous</t>
        </is>
      </c>
    </row>
    <row r="9">
      <c r="A9" t="inlineStr">
        <is>
          <t xml:space="preserve">   • Les cellules BLANCHES contiennent des formules (ne pas modifier)</t>
        </is>
      </c>
    </row>
    <row r="10">
      <c r="A10" t="inlineStr"/>
    </row>
    <row r="11">
      <c r="A11" s="23" t="inlineStr">
        <is>
          <t>2. INVESTISSEMENT INITIAL</t>
        </is>
      </c>
    </row>
    <row r="12">
      <c r="A12" t="inlineStr">
        <is>
          <t xml:space="preserve">   • Saisissez tous vos coûts d'investissement dans les cellules jaunes</t>
        </is>
      </c>
    </row>
    <row r="13">
      <c r="A13" t="inlineStr">
        <is>
          <t xml:space="preserve">   • Le total se calcule automatiquement</t>
        </is>
      </c>
    </row>
    <row r="14">
      <c r="A14" t="inlineStr"/>
    </row>
    <row r="15">
      <c r="A15" s="23" t="inlineStr">
        <is>
          <t>3. REVENUS PRÉVISIONNELS</t>
        </is>
      </c>
    </row>
    <row r="16">
      <c r="A16" t="inlineStr">
        <is>
          <t xml:space="preserve">   • Estimez vos revenus pour chaque année</t>
        </is>
      </c>
    </row>
    <row r="17">
      <c r="A17" t="inlineStr">
        <is>
          <t xml:space="preserve">   • Pensez à inclure une croissance annuelle réaliste (2-5%)</t>
        </is>
      </c>
    </row>
    <row r="18">
      <c r="A18" t="inlineStr"/>
    </row>
    <row r="19">
      <c r="A19" s="23" t="inlineStr">
        <is>
          <t>4. CHARGES ANNUELLES</t>
        </is>
      </c>
    </row>
    <row r="20">
      <c r="A20" t="inlineStr">
        <is>
          <t xml:space="preserve">   • Listez toutes les charges récurrentes</t>
        </is>
      </c>
    </row>
    <row r="21">
      <c r="A21" t="inlineStr">
        <is>
          <t xml:space="preserve">   • N'oubliez pas l'inflation (environ 2% par an)</t>
        </is>
      </c>
    </row>
    <row r="22">
      <c r="A22" t="inlineStr"/>
    </row>
    <row r="23">
      <c r="A23" s="23" t="inlineStr">
        <is>
          <t>5. INTERPRÉTATION DES INDICATEURS</t>
        </is>
      </c>
    </row>
    <row r="24">
      <c r="A24" t="inlineStr">
        <is>
          <t xml:space="preserve">   • ROI &gt; 20% : Excellent investissement</t>
        </is>
      </c>
    </row>
    <row r="25">
      <c r="A25" t="inlineStr">
        <is>
          <t xml:space="preserve">   • ROI 10-20% : Bon investissement</t>
        </is>
      </c>
    </row>
    <row r="26">
      <c r="A26" t="inlineStr">
        <is>
          <t xml:space="preserve">   • ROI 5-10% : Investissement moyen</t>
        </is>
      </c>
    </row>
    <row r="27">
      <c r="A27" t="inlineStr">
        <is>
          <t xml:space="preserve">   • ROI &lt; 5% : À réévaluer</t>
        </is>
      </c>
    </row>
    <row r="28">
      <c r="A28" t="inlineStr"/>
    </row>
    <row r="29">
      <c r="A29" t="inlineStr">
        <is>
          <t xml:space="preserve">   • TRI (Taux de Rentabilité Interne) :</t>
        </is>
      </c>
    </row>
    <row r="30">
      <c r="A30" t="inlineStr">
        <is>
          <t xml:space="preserve">     Plus il est élevé, plus l'investissement est rentable</t>
        </is>
      </c>
    </row>
    <row r="31">
      <c r="A31" t="inlineStr">
        <is>
          <t xml:space="preserve">     Comparez-le au taux de votre banque</t>
        </is>
      </c>
    </row>
    <row r="32">
      <c r="A32" t="inlineStr"/>
    </row>
    <row r="33">
      <c r="A33" t="inlineStr">
        <is>
          <t xml:space="preserve">   • Délai de récupération :</t>
        </is>
      </c>
    </row>
    <row r="34">
      <c r="A34" t="inlineStr">
        <is>
          <t xml:space="preserve">     Nombre d'années pour récupérer votre investissement initial</t>
        </is>
      </c>
    </row>
    <row r="35">
      <c r="A35" t="inlineStr"/>
    </row>
    <row r="36">
      <c r="A36" s="23" t="inlineStr">
        <is>
          <t>6. FEUILLE FLUX DE TRÉSORERIE</t>
        </is>
      </c>
    </row>
    <row r="37">
      <c r="A37" t="inlineStr">
        <is>
          <t xml:space="preserve">   • Visualisez l'évolution de votre trésorerie année par année</t>
        </is>
      </c>
    </row>
    <row r="38">
      <c r="A38" t="inlineStr">
        <is>
          <t xml:space="preserve">   • La VAN (Valeur Actuelle Nette) vous indique la valeur réelle</t>
        </is>
      </c>
    </row>
    <row r="39">
      <c r="A39" t="inlineStr">
        <is>
          <t xml:space="preserve">     de votre investissement aujourd'hui</t>
        </is>
      </c>
    </row>
    <row r="40">
      <c r="A40" t="inlineStr"/>
    </row>
    <row r="41">
      <c r="A41" s="22" t="inlineStr">
        <is>
          <t>CONSEILS PRATIQUES :</t>
        </is>
      </c>
    </row>
    <row r="42">
      <c r="A42" t="inlineStr">
        <is>
          <t xml:space="preserve">   • Soyez réaliste dans vos prévisions</t>
        </is>
      </c>
    </row>
    <row r="43">
      <c r="A43" t="inlineStr">
        <is>
          <t xml:space="preserve">   • Prévoyez une marge de sécurité sur les charges</t>
        </is>
      </c>
    </row>
    <row r="44">
      <c r="A44" t="inlineStr">
        <is>
          <t xml:space="preserve">   • Sous-estimez légèrement les revenus</t>
        </is>
      </c>
    </row>
    <row r="45">
      <c r="A45" t="inlineStr">
        <is>
          <t xml:space="preserve">   • Mettez à jour régulièrement avec les données réelles</t>
        </is>
      </c>
    </row>
    <row r="46">
      <c r="A46" t="inlineStr"/>
    </row>
    <row r="47">
      <c r="A47" t="inlineStr">
        <is>
          <t>Pour toute question, consultez un expert-comptable ou conseiller financier.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2026-01-30T14:23:05Z</dcterms:created>
  <dcterms:modified xmlns:dcterms="http://purl.org/dc/terms/" xmlns:xsi="http://www.w3.org/2001/XMLSchema-instance" xsi:type="dcterms:W3CDTF">2026-01-30T14:23:05Z</dcterms:modified>
</cp:coreProperties>
</file>