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ivi Prospection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€"/>
    <numFmt numFmtId="165" formatCode="0.0%"/>
  </numFmts>
  <fonts count="8">
    <font>
      <name val="Calibri"/>
      <family val="2"/>
      <color theme="1"/>
      <sz val="11"/>
      <scheme val="minor"/>
    </font>
    <font>
      <b val="1"/>
      <color rgb="00FFFFFF"/>
      <sz val="11"/>
    </font>
    <font>
      <sz val="10"/>
    </font>
    <font>
      <b val="1"/>
      <sz val="11"/>
    </font>
    <font>
      <b val="1"/>
      <color rgb="00FFFFFF"/>
      <sz val="16"/>
    </font>
    <font>
      <b val="1"/>
      <color rgb="00FFFFFF"/>
      <sz val="14"/>
    </font>
    <font>
      <b val="1"/>
      <color rgb="001E3A8A"/>
      <sz val="11"/>
    </font>
    <font>
      <b val="1"/>
      <sz val="10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  <fill>
      <patternFill patternType="solid">
        <fgColor rgb="00FEF3C7"/>
        <bgColor rgb="00FEF3C7"/>
      </patternFill>
    </fill>
    <fill>
      <patternFill patternType="solid">
        <fgColor rgb="00FED7AA"/>
        <bgColor rgb="00FED7A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left" vertical="center" wrapText="1"/>
    </xf>
    <xf numFmtId="164" fontId="2" fillId="0" borderId="1" applyAlignment="1" pivotButton="0" quotePrefix="0" xfId="0">
      <alignment horizontal="right" vertical="center"/>
    </xf>
    <xf numFmtId="0" fontId="2" fillId="4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left" vertical="center" wrapText="1"/>
    </xf>
    <xf numFmtId="0" fontId="2" fillId="6" borderId="1" applyAlignment="1" pivotButton="0" quotePrefix="0" xfId="0">
      <alignment horizontal="left" vertical="center" wrapText="1"/>
    </xf>
    <xf numFmtId="0" fontId="0" fillId="2" borderId="1" pivotButton="0" quotePrefix="0" xfId="0"/>
    <xf numFmtId="0" fontId="3" fillId="7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center" vertical="center" wrapText="1"/>
    </xf>
    <xf numFmtId="164" fontId="3" fillId="0" borderId="1" applyAlignment="1" pivotButton="0" quotePrefix="0" xfId="0">
      <alignment horizontal="center" vertical="center" wrapText="1"/>
    </xf>
    <xf numFmtId="165" fontId="3" fillId="0" borderId="1" applyAlignment="1" pivotButton="0" quotePrefix="0" xfId="0">
      <alignment horizontal="center" vertical="center" wrapText="1"/>
    </xf>
    <xf numFmtId="0" fontId="4" fillId="2" borderId="0" applyAlignment="1" pivotButton="0" quotePrefix="0" xfId="0">
      <alignment horizontal="center" vertical="center" wrapText="1"/>
    </xf>
    <xf numFmtId="0" fontId="3" fillId="7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par Statut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'Tableau de Bord'!$A$4:$A$10</f>
            </numRef>
          </cat>
          <val>
            <numRef>
              <f>'Tableau de Bord'!$B$4:$B$10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par Priorité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'Tableau de Bord'!$A$15:$A$17</f>
            </numRef>
          </cat>
          <val>
            <numRef>
              <f>'Tableau de Bord'!$B$15:$B$17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13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2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12" customWidth="1" min="2" max="2"/>
    <col width="25" customWidth="1" min="3" max="3"/>
    <col width="20" customWidth="1" min="4" max="4"/>
    <col width="15" customWidth="1" min="5" max="5"/>
    <col width="30" customWidth="1" min="6" max="6"/>
    <col width="18" customWidth="1" min="7" max="7"/>
    <col width="18" customWidth="1" min="8" max="8"/>
    <col width="10" customWidth="1" min="9" max="9"/>
    <col width="20" customWidth="1" min="10" max="10"/>
    <col width="12" customWidth="1" min="11" max="11"/>
    <col width="15" customWidth="1" min="12" max="12"/>
    <col width="30" customWidth="1" min="13" max="13"/>
    <col width="18" customWidth="1" min="14" max="14"/>
  </cols>
  <sheetData>
    <row r="1">
      <c r="A1" s="1" t="inlineStr">
        <is>
          <t>N°</t>
        </is>
      </c>
      <c r="B1" s="1" t="inlineStr">
        <is>
          <t>Date Contact</t>
        </is>
      </c>
      <c r="C1" s="1" t="inlineStr">
        <is>
          <t>Entreprise</t>
        </is>
      </c>
      <c r="D1" s="1" t="inlineStr">
        <is>
          <t>Contact</t>
        </is>
      </c>
      <c r="E1" s="1" t="inlineStr">
        <is>
          <t>Téléphone</t>
        </is>
      </c>
      <c r="F1" s="1" t="inlineStr">
        <is>
          <t>Email</t>
        </is>
      </c>
      <c r="G1" s="1" t="inlineStr">
        <is>
          <t>Source</t>
        </is>
      </c>
      <c r="H1" s="1" t="inlineStr">
        <is>
          <t>Statut</t>
        </is>
      </c>
      <c r="I1" s="1" t="inlineStr">
        <is>
          <t>Priorité</t>
        </is>
      </c>
      <c r="J1" s="1" t="inlineStr">
        <is>
          <t>Prochaine Action</t>
        </is>
      </c>
      <c r="K1" s="1" t="inlineStr">
        <is>
          <t>Date Action</t>
        </is>
      </c>
      <c r="L1" s="1" t="inlineStr">
        <is>
          <t>Montant Potentiel</t>
        </is>
      </c>
      <c r="M1" s="1" t="inlineStr">
        <is>
          <t>Notes</t>
        </is>
      </c>
      <c r="N1" s="1" t="inlineStr">
        <is>
          <t>Commercial</t>
        </is>
      </c>
    </row>
    <row r="2">
      <c r="A2" s="2" t="n">
        <v>1</v>
      </c>
      <c r="B2" s="2" t="inlineStr">
        <is>
          <t>11/11/2025</t>
        </is>
      </c>
      <c r="C2" s="3" t="inlineStr">
        <is>
          <t>Constructions Dubois SARL</t>
        </is>
      </c>
      <c r="D2" s="3" t="inlineStr">
        <is>
          <t>Thomas Richard</t>
        </is>
      </c>
      <c r="E2" s="3" t="inlineStr">
        <is>
          <t>04 67 73 23 58</t>
        </is>
      </c>
      <c r="F2" s="3" t="inlineStr">
        <is>
          <t>thomas.richard@constructions.fr</t>
        </is>
      </c>
      <c r="G2" s="3" t="inlineStr">
        <is>
          <t>Email Marketing</t>
        </is>
      </c>
      <c r="H2" s="4" t="inlineStr">
        <is>
          <t>Gagné</t>
        </is>
      </c>
      <c r="I2" s="4" t="inlineStr">
        <is>
          <t>Basse</t>
        </is>
      </c>
      <c r="J2" s="3" t="inlineStr">
        <is>
          <t>RDV Prévu</t>
        </is>
      </c>
      <c r="K2" s="2" t="inlineStr">
        <is>
          <t>02/12/2025</t>
        </is>
      </c>
      <c r="L2" s="5" t="n">
        <v>42000</v>
      </c>
      <c r="M2" s="3" t="inlineStr">
        <is>
          <t>À relancer</t>
        </is>
      </c>
      <c r="N2" s="3" t="inlineStr">
        <is>
          <t>Marie Dupont</t>
        </is>
      </c>
    </row>
    <row r="3">
      <c r="A3" s="2" t="n">
        <v>2</v>
      </c>
      <c r="B3" s="2" t="inlineStr">
        <is>
          <t>06/01/2026</t>
        </is>
      </c>
      <c r="C3" s="3" t="inlineStr">
        <is>
          <t>Tech Avancée SAS</t>
        </is>
      </c>
      <c r="D3" s="3" t="inlineStr">
        <is>
          <t>Jean Richard</t>
        </is>
      </c>
      <c r="E3" s="3" t="inlineStr">
        <is>
          <t>02 85 74 60 55</t>
        </is>
      </c>
      <c r="F3" s="3" t="inlineStr">
        <is>
          <t>jean.richard@tech.fr</t>
        </is>
      </c>
      <c r="G3" s="3" t="inlineStr">
        <is>
          <t>Réseau</t>
        </is>
      </c>
      <c r="H3" s="3" t="inlineStr">
        <is>
          <t>Contacté</t>
        </is>
      </c>
      <c r="I3" s="6" t="inlineStr">
        <is>
          <t>Haute</t>
        </is>
      </c>
      <c r="J3" s="3" t="inlineStr">
        <is>
          <t>Présentation Produit</t>
        </is>
      </c>
      <c r="K3" s="2" t="inlineStr">
        <is>
          <t>11/01/2026</t>
        </is>
      </c>
      <c r="L3" s="5" t="n">
        <v>32000</v>
      </c>
      <c r="M3" s="3" t="inlineStr">
        <is>
          <t>Décision en comité</t>
        </is>
      </c>
      <c r="N3" s="3" t="inlineStr">
        <is>
          <t>Jean Moreau</t>
        </is>
      </c>
    </row>
    <row r="4">
      <c r="A4" s="2" t="n">
        <v>3</v>
      </c>
      <c r="B4" s="2" t="inlineStr">
        <is>
          <t>01/01/2026</t>
        </is>
      </c>
      <c r="C4" s="3" t="inlineStr">
        <is>
          <t>Services Martin &amp; Fils</t>
        </is>
      </c>
      <c r="D4" s="3" t="inlineStr">
        <is>
          <t>Émilie Robert</t>
        </is>
      </c>
      <c r="E4" s="3" t="inlineStr">
        <is>
          <t>03 46 45 30 49</t>
        </is>
      </c>
      <c r="F4" s="3" t="inlineStr">
        <is>
          <t>émilie.robert@services.fr</t>
        </is>
      </c>
      <c r="G4" s="3" t="inlineStr">
        <is>
          <t>Réseau</t>
        </is>
      </c>
      <c r="H4" s="7" t="inlineStr">
        <is>
          <t>Nouveau</t>
        </is>
      </c>
      <c r="I4" s="4" t="inlineStr">
        <is>
          <t>Basse</t>
        </is>
      </c>
      <c r="J4" s="3" t="inlineStr">
        <is>
          <t>Présentation Produit</t>
        </is>
      </c>
      <c r="K4" s="2" t="inlineStr">
        <is>
          <t>02/01/2026</t>
        </is>
      </c>
      <c r="L4" s="5" t="n">
        <v>4000</v>
      </c>
      <c r="M4" s="3" t="inlineStr">
        <is>
          <t>À relancer</t>
        </is>
      </c>
      <c r="N4" s="3" t="inlineStr">
        <is>
          <t>Sophie Bernard</t>
        </is>
      </c>
    </row>
    <row r="5">
      <c r="A5" s="2" t="n">
        <v>4</v>
      </c>
      <c r="B5" s="2" t="inlineStr">
        <is>
          <t>05/11/2025</t>
        </is>
      </c>
      <c r="C5" s="3" t="inlineStr">
        <is>
          <t>Boulangerie Moderne</t>
        </is>
      </c>
      <c r="D5" s="3" t="inlineStr">
        <is>
          <t>Pierre Petit</t>
        </is>
      </c>
      <c r="E5" s="3" t="inlineStr">
        <is>
          <t>01 17 29 33 61</t>
        </is>
      </c>
      <c r="F5" s="3" t="inlineStr">
        <is>
          <t>pierre.petit@boulangerie.fr</t>
        </is>
      </c>
      <c r="G5" s="3" t="inlineStr">
        <is>
          <t>Appel Direct</t>
        </is>
      </c>
      <c r="H5" s="3" t="inlineStr">
        <is>
          <t>Qualifié</t>
        </is>
      </c>
      <c r="I5" s="4" t="inlineStr">
        <is>
          <t>Basse</t>
        </is>
      </c>
      <c r="J5" s="3" t="inlineStr">
        <is>
          <t>Relancer</t>
        </is>
      </c>
      <c r="K5" s="2" t="inlineStr">
        <is>
          <t>22/11/2025</t>
        </is>
      </c>
      <c r="L5" s="5" t="n">
        <v>44000</v>
      </c>
      <c r="M5" s="3" t="inlineStr">
        <is>
          <t>Bon contact</t>
        </is>
      </c>
      <c r="N5" s="3" t="inlineStr">
        <is>
          <t>Marie Dupont</t>
        </is>
      </c>
    </row>
    <row r="6">
      <c r="A6" s="2" t="n">
        <v>5</v>
      </c>
      <c r="B6" s="2" t="inlineStr">
        <is>
          <t>12/12/2025</t>
        </is>
      </c>
      <c r="C6" s="3" t="inlineStr">
        <is>
          <t>Électricité Rousseau</t>
        </is>
      </c>
      <c r="D6" s="3" t="inlineStr">
        <is>
          <t>Claire Richard</t>
        </is>
      </c>
      <c r="E6" s="3" t="inlineStr">
        <is>
          <t>05 17 54 63 13</t>
        </is>
      </c>
      <c r="F6" s="3" t="inlineStr">
        <is>
          <t>claire.richard@électricité.fr</t>
        </is>
      </c>
      <c r="G6" s="3" t="inlineStr">
        <is>
          <t>Réseau</t>
        </is>
      </c>
      <c r="H6" s="3" t="inlineStr">
        <is>
          <t>Contacté</t>
        </is>
      </c>
      <c r="I6" s="4" t="inlineStr">
        <is>
          <t>Basse</t>
        </is>
      </c>
      <c r="J6" s="3" t="inlineStr">
        <is>
          <t>Négocier Prix</t>
        </is>
      </c>
      <c r="K6" s="2" t="inlineStr">
        <is>
          <t>30/12/2025</t>
        </is>
      </c>
      <c r="L6" s="5" t="n">
        <v>76000</v>
      </c>
      <c r="M6" s="3" t="inlineStr">
        <is>
          <t>À rappeler rapidement</t>
        </is>
      </c>
      <c r="N6" s="3" t="inlineStr">
        <is>
          <t>Jean Moreau</t>
        </is>
      </c>
    </row>
    <row r="7">
      <c r="A7" s="2" t="n">
        <v>6</v>
      </c>
      <c r="B7" s="2" t="inlineStr">
        <is>
          <t>16/11/2025</t>
        </is>
      </c>
      <c r="C7" s="3" t="inlineStr">
        <is>
          <t>Plomberie Lefebvre</t>
        </is>
      </c>
      <c r="D7" s="3" t="inlineStr">
        <is>
          <t>Claire Richard</t>
        </is>
      </c>
      <c r="E7" s="3" t="inlineStr">
        <is>
          <t>03 57 10 62 19</t>
        </is>
      </c>
      <c r="F7" s="3" t="inlineStr">
        <is>
          <t>claire.richard@plomberie.fr</t>
        </is>
      </c>
      <c r="G7" s="3" t="inlineStr">
        <is>
          <t>Email Marketing</t>
        </is>
      </c>
      <c r="H7" s="7" t="inlineStr">
        <is>
          <t>Nouveau</t>
        </is>
      </c>
      <c r="I7" s="8" t="inlineStr">
        <is>
          <t>Moyenne</t>
        </is>
      </c>
      <c r="J7" s="3" t="inlineStr">
        <is>
          <t>Envoyer Devis</t>
        </is>
      </c>
      <c r="K7" s="2" t="inlineStr">
        <is>
          <t>25/11/2025</t>
        </is>
      </c>
      <c r="L7" s="5" t="n">
        <v>49000</v>
      </c>
      <c r="M7" s="3" t="inlineStr">
        <is>
          <t>Budget limité</t>
        </is>
      </c>
      <c r="N7" s="3" t="inlineStr">
        <is>
          <t>Jean Moreau</t>
        </is>
      </c>
    </row>
    <row r="8">
      <c r="A8" s="2" t="n">
        <v>7</v>
      </c>
      <c r="B8" s="2" t="inlineStr">
        <is>
          <t>24/01/2026</t>
        </is>
      </c>
      <c r="C8" s="3" t="inlineStr">
        <is>
          <t>Menuiserie Bernard</t>
        </is>
      </c>
      <c r="D8" s="3" t="inlineStr">
        <is>
          <t>Claire Martin</t>
        </is>
      </c>
      <c r="E8" s="3" t="inlineStr">
        <is>
          <t>04 76 78 86 23</t>
        </is>
      </c>
      <c r="F8" s="3" t="inlineStr">
        <is>
          <t>claire.martin@menuiserie.fr</t>
        </is>
      </c>
      <c r="G8" s="3" t="inlineStr">
        <is>
          <t>Site Web</t>
        </is>
      </c>
      <c r="H8" s="6" t="inlineStr">
        <is>
          <t>Perdu</t>
        </is>
      </c>
      <c r="I8" s="4" t="inlineStr">
        <is>
          <t>Basse</t>
        </is>
      </c>
      <c r="J8" s="3" t="inlineStr">
        <is>
          <t>Présentation Produit</t>
        </is>
      </c>
      <c r="K8" s="2" t="inlineStr">
        <is>
          <t>16/02/2026</t>
        </is>
      </c>
      <c r="L8" s="5" t="n">
        <v>93000</v>
      </c>
      <c r="M8" s="3" t="inlineStr">
        <is>
          <t>Prix trop élevé</t>
        </is>
      </c>
      <c r="N8" s="3" t="inlineStr">
        <is>
          <t>Pierre Martin</t>
        </is>
      </c>
    </row>
    <row r="9">
      <c r="A9" s="2" t="n">
        <v>8</v>
      </c>
      <c r="B9" s="2" t="inlineStr">
        <is>
          <t>19/12/2025</t>
        </is>
      </c>
      <c r="C9" s="3" t="inlineStr">
        <is>
          <t>Transports Moreau</t>
        </is>
      </c>
      <c r="D9" s="3" t="inlineStr">
        <is>
          <t>Laurent Dubois</t>
        </is>
      </c>
      <c r="E9" s="3" t="inlineStr">
        <is>
          <t>05 26 82 17 88</t>
        </is>
      </c>
      <c r="F9" s="3" t="inlineStr">
        <is>
          <t>laurent.dubois@transports.fr</t>
        </is>
      </c>
      <c r="G9" s="3" t="inlineStr">
        <is>
          <t>Salon Professionnel</t>
        </is>
      </c>
      <c r="H9" s="3" t="inlineStr">
        <is>
          <t>Qualifié</t>
        </is>
      </c>
      <c r="I9" s="4" t="inlineStr">
        <is>
          <t>Basse</t>
        </is>
      </c>
      <c r="J9" s="3" t="inlineStr">
        <is>
          <t>Présentation Produit</t>
        </is>
      </c>
      <c r="K9" s="2" t="inlineStr">
        <is>
          <t>02/01/2026</t>
        </is>
      </c>
      <c r="L9" s="5" t="n">
        <v>61000</v>
      </c>
      <c r="M9" s="3" t="inlineStr">
        <is>
          <t>Budget limité</t>
        </is>
      </c>
      <c r="N9" s="3" t="inlineStr">
        <is>
          <t>Sophie Bernard</t>
        </is>
      </c>
    </row>
    <row r="10">
      <c r="A10" s="2" t="n">
        <v>9</v>
      </c>
      <c r="B10" s="2" t="inlineStr">
        <is>
          <t>14/11/2025</t>
        </is>
      </c>
      <c r="C10" s="3" t="inlineStr">
        <is>
          <t>Informatique Laurent SAS</t>
        </is>
      </c>
      <c r="D10" s="3" t="inlineStr">
        <is>
          <t>Jean Bernard</t>
        </is>
      </c>
      <c r="E10" s="3" t="inlineStr">
        <is>
          <t>06 97 87 98 62</t>
        </is>
      </c>
      <c r="F10" s="3" t="inlineStr">
        <is>
          <t>jean.bernard@informatique.fr</t>
        </is>
      </c>
      <c r="G10" s="3" t="inlineStr">
        <is>
          <t>Site Web</t>
        </is>
      </c>
      <c r="H10" s="8" t="inlineStr">
        <is>
          <t>Proposition Envoyée</t>
        </is>
      </c>
      <c r="I10" s="6" t="inlineStr">
        <is>
          <t>Haute</t>
        </is>
      </c>
      <c r="J10" s="3" t="inlineStr">
        <is>
          <t>Envoyer Devis</t>
        </is>
      </c>
      <c r="K10" s="2" t="inlineStr">
        <is>
          <t>04/12/2025</t>
        </is>
      </c>
      <c r="L10" s="5" t="n">
        <v>16000</v>
      </c>
      <c r="M10" s="3" t="inlineStr">
        <is>
          <t>Prix trop élevé</t>
        </is>
      </c>
      <c r="N10" s="3" t="inlineStr">
        <is>
          <t>Sophie Bernard</t>
        </is>
      </c>
    </row>
    <row r="11">
      <c r="A11" s="2" t="n">
        <v>10</v>
      </c>
      <c r="B11" s="2" t="inlineStr">
        <is>
          <t>03/12/2025</t>
        </is>
      </c>
      <c r="C11" s="3" t="inlineStr">
        <is>
          <t>Restaurant Le Gourmet</t>
        </is>
      </c>
      <c r="D11" s="3" t="inlineStr">
        <is>
          <t>Sophie Dubois</t>
        </is>
      </c>
      <c r="E11" s="3" t="inlineStr">
        <is>
          <t>04 82 44 80 40</t>
        </is>
      </c>
      <c r="F11" s="3" t="inlineStr">
        <is>
          <t>sophie.dubois@restaurant.fr</t>
        </is>
      </c>
      <c r="G11" s="3" t="inlineStr">
        <is>
          <t>Réseau</t>
        </is>
      </c>
      <c r="H11" s="3" t="inlineStr">
        <is>
          <t>Qualifié</t>
        </is>
      </c>
      <c r="I11" s="8" t="inlineStr">
        <is>
          <t>Moyenne</t>
        </is>
      </c>
      <c r="J11" s="3" t="inlineStr">
        <is>
          <t>Appeler</t>
        </is>
      </c>
      <c r="K11" s="2" t="inlineStr">
        <is>
          <t>20/12/2025</t>
        </is>
      </c>
      <c r="L11" s="5" t="n">
        <v>14000</v>
      </c>
      <c r="M11" s="3" t="inlineStr">
        <is>
          <t>Prix trop élevé</t>
        </is>
      </c>
      <c r="N11" s="3" t="inlineStr">
        <is>
          <t>Marie Dupont</t>
        </is>
      </c>
    </row>
    <row r="12">
      <c r="A12" s="2" t="n">
        <v>11</v>
      </c>
      <c r="B12" s="2" t="inlineStr">
        <is>
          <t>15/11/2025</t>
        </is>
      </c>
      <c r="C12" s="3" t="inlineStr">
        <is>
          <t>Immobilier Premier Choix</t>
        </is>
      </c>
      <c r="D12" s="3" t="inlineStr">
        <is>
          <t>Isabelle Thomas</t>
        </is>
      </c>
      <c r="E12" s="3" t="inlineStr">
        <is>
          <t>04 14 78 87 70</t>
        </is>
      </c>
      <c r="F12" s="3" t="inlineStr">
        <is>
          <t>isabelle.thomas@immobilier.fr</t>
        </is>
      </c>
      <c r="G12" s="3" t="inlineStr">
        <is>
          <t>LinkedIn</t>
        </is>
      </c>
      <c r="H12" s="3" t="inlineStr">
        <is>
          <t>Contacté</t>
        </is>
      </c>
      <c r="I12" s="6" t="inlineStr">
        <is>
          <t>Haute</t>
        </is>
      </c>
      <c r="J12" s="3" t="inlineStr">
        <is>
          <t>Finaliser Contrat</t>
        </is>
      </c>
      <c r="K12" s="2" t="inlineStr">
        <is>
          <t>26/11/2025</t>
        </is>
      </c>
      <c r="L12" s="5" t="n">
        <v>39000</v>
      </c>
      <c r="M12" s="3" t="inlineStr">
        <is>
          <t>Budget limité</t>
        </is>
      </c>
      <c r="N12" s="3" t="inlineStr">
        <is>
          <t>Marie Dupont</t>
        </is>
      </c>
    </row>
    <row r="13">
      <c r="A13" s="2" t="n">
        <v>12</v>
      </c>
      <c r="B13" s="2" t="inlineStr">
        <is>
          <t>15/11/2025</t>
        </is>
      </c>
      <c r="C13" s="3" t="inlineStr">
        <is>
          <t>Coiffure Élégance</t>
        </is>
      </c>
      <c r="D13" s="3" t="inlineStr">
        <is>
          <t>Marie Richard</t>
        </is>
      </c>
      <c r="E13" s="3" t="inlineStr">
        <is>
          <t>06 24 97 90 49</t>
        </is>
      </c>
      <c r="F13" s="3" t="inlineStr">
        <is>
          <t>marie.richard@coiffure.fr</t>
        </is>
      </c>
      <c r="G13" s="3" t="inlineStr">
        <is>
          <t>Réseau</t>
        </is>
      </c>
      <c r="H13" s="7" t="inlineStr">
        <is>
          <t>Nouveau</t>
        </is>
      </c>
      <c r="I13" s="4" t="inlineStr">
        <is>
          <t>Basse</t>
        </is>
      </c>
      <c r="J13" s="3" t="inlineStr">
        <is>
          <t>RDV Prévu</t>
        </is>
      </c>
      <c r="K13" s="2" t="inlineStr">
        <is>
          <t>08/12/2025</t>
        </is>
      </c>
      <c r="L13" s="5" t="n">
        <v>96000</v>
      </c>
      <c r="M13" s="3" t="inlineStr">
        <is>
          <t>Décision en comité</t>
        </is>
      </c>
      <c r="N13" s="3" t="inlineStr">
        <is>
          <t>Marie Dupont</t>
        </is>
      </c>
    </row>
    <row r="14">
      <c r="A14" s="2" t="n">
        <v>13</v>
      </c>
      <c r="B14" s="2" t="inlineStr">
        <is>
          <t>05/11/2025</t>
        </is>
      </c>
      <c r="C14" s="3" t="inlineStr">
        <is>
          <t>Garage Dupont</t>
        </is>
      </c>
      <c r="D14" s="3" t="inlineStr">
        <is>
          <t>Sophie Simon</t>
        </is>
      </c>
      <c r="E14" s="3" t="inlineStr">
        <is>
          <t>01 39 54 79 43</t>
        </is>
      </c>
      <c r="F14" s="3" t="inlineStr">
        <is>
          <t>sophie.simon@garage.fr</t>
        </is>
      </c>
      <c r="G14" s="3" t="inlineStr">
        <is>
          <t>Réseau</t>
        </is>
      </c>
      <c r="H14" s="3" t="inlineStr">
        <is>
          <t>Qualifié</t>
        </is>
      </c>
      <c r="I14" s="6" t="inlineStr">
        <is>
          <t>Haute</t>
        </is>
      </c>
      <c r="J14" s="3" t="inlineStr">
        <is>
          <t>Présentation Produit</t>
        </is>
      </c>
      <c r="K14" s="2" t="inlineStr">
        <is>
          <t>28/11/2025</t>
        </is>
      </c>
      <c r="L14" s="5" t="n">
        <v>74000</v>
      </c>
      <c r="M14" s="3" t="inlineStr">
        <is>
          <t>Demande info technique</t>
        </is>
      </c>
      <c r="N14" s="3" t="inlineStr">
        <is>
          <t>Sophie Bernard</t>
        </is>
      </c>
    </row>
    <row r="15">
      <c r="A15" s="2" t="n">
        <v>14</v>
      </c>
      <c r="B15" s="2" t="inlineStr">
        <is>
          <t>18/12/2025</t>
        </is>
      </c>
      <c r="C15" s="3" t="inlineStr">
        <is>
          <t>Pharmacie Centrale</t>
        </is>
      </c>
      <c r="D15" s="3" t="inlineStr">
        <is>
          <t>Isabelle Petit</t>
        </is>
      </c>
      <c r="E15" s="3" t="inlineStr">
        <is>
          <t>04 39 50 82 28</t>
        </is>
      </c>
      <c r="F15" s="3" t="inlineStr">
        <is>
          <t>isabelle.petit@pharmacie.fr</t>
        </is>
      </c>
      <c r="G15" s="3" t="inlineStr">
        <is>
          <t>Site Web</t>
        </is>
      </c>
      <c r="H15" s="4" t="inlineStr">
        <is>
          <t>Gagné</t>
        </is>
      </c>
      <c r="I15" s="8" t="inlineStr">
        <is>
          <t>Moyenne</t>
        </is>
      </c>
      <c r="J15" s="3" t="inlineStr">
        <is>
          <t>Envoyer Devis</t>
        </is>
      </c>
      <c r="K15" s="2" t="inlineStr">
        <is>
          <t>11/01/2026</t>
        </is>
      </c>
      <c r="L15" s="5" t="n">
        <v>65000</v>
      </c>
      <c r="M15" s="3" t="inlineStr">
        <is>
          <t>Budget limité</t>
        </is>
      </c>
      <c r="N15" s="3" t="inlineStr">
        <is>
          <t>Sophie Bernard</t>
        </is>
      </c>
    </row>
    <row r="16">
      <c r="A16" s="2" t="n">
        <v>15</v>
      </c>
      <c r="B16" s="2" t="inlineStr">
        <is>
          <t>13/12/2025</t>
        </is>
      </c>
      <c r="C16" s="3" t="inlineStr">
        <is>
          <t>Cabinet Avocat Mercier</t>
        </is>
      </c>
      <c r="D16" s="3" t="inlineStr">
        <is>
          <t>Thomas Petit</t>
        </is>
      </c>
      <c r="E16" s="3" t="inlineStr">
        <is>
          <t>06 31 45 92 38</t>
        </is>
      </c>
      <c r="F16" s="3" t="inlineStr">
        <is>
          <t>thomas.petit@cabinet.fr</t>
        </is>
      </c>
      <c r="G16" s="3" t="inlineStr">
        <is>
          <t>Recommandation</t>
        </is>
      </c>
      <c r="H16" s="7" t="inlineStr">
        <is>
          <t>Nouveau</t>
        </is>
      </c>
      <c r="I16" s="8" t="inlineStr">
        <is>
          <t>Moyenne</t>
        </is>
      </c>
      <c r="J16" s="3" t="inlineStr">
        <is>
          <t>Appeler</t>
        </is>
      </c>
      <c r="K16" s="2" t="inlineStr">
        <is>
          <t>01/01/2026</t>
        </is>
      </c>
      <c r="L16" s="5" t="n">
        <v>18000</v>
      </c>
      <c r="M16" s="3" t="inlineStr">
        <is>
          <t>Budget limité</t>
        </is>
      </c>
      <c r="N16" s="3" t="inlineStr">
        <is>
          <t>Marie Dupont</t>
        </is>
      </c>
    </row>
    <row r="17">
      <c r="A17" s="2" t="n">
        <v>16</v>
      </c>
      <c r="B17" s="2" t="inlineStr">
        <is>
          <t>14/12/2025</t>
        </is>
      </c>
      <c r="C17" s="3" t="inlineStr">
        <is>
          <t>Architectes Associés</t>
        </is>
      </c>
      <c r="D17" s="3" t="inlineStr">
        <is>
          <t>Pierre Simon</t>
        </is>
      </c>
      <c r="E17" s="3" t="inlineStr">
        <is>
          <t>02 75 90 45 99</t>
        </is>
      </c>
      <c r="F17" s="3" t="inlineStr">
        <is>
          <t>pierre.simon@architectes.fr</t>
        </is>
      </c>
      <c r="G17" s="3" t="inlineStr">
        <is>
          <t>LinkedIn</t>
        </is>
      </c>
      <c r="H17" s="7" t="inlineStr">
        <is>
          <t>Nouveau</t>
        </is>
      </c>
      <c r="I17" s="4" t="inlineStr">
        <is>
          <t>Basse</t>
        </is>
      </c>
      <c r="J17" s="3" t="inlineStr">
        <is>
          <t>Envoyer Devis</t>
        </is>
      </c>
      <c r="K17" s="2" t="inlineStr">
        <is>
          <t>07/01/2026</t>
        </is>
      </c>
      <c r="L17" s="5" t="n">
        <v>84000</v>
      </c>
      <c r="M17" s="3" t="inlineStr">
        <is>
          <t>À relancer</t>
        </is>
      </c>
      <c r="N17" s="3" t="inlineStr">
        <is>
          <t>Sophie Bernard</t>
        </is>
      </c>
    </row>
    <row r="18">
      <c r="A18" s="2" t="n">
        <v>17</v>
      </c>
      <c r="B18" s="2" t="inlineStr">
        <is>
          <t>27/11/2025</t>
        </is>
      </c>
      <c r="C18" s="3" t="inlineStr">
        <is>
          <t>Nettoyage Pro Services</t>
        </is>
      </c>
      <c r="D18" s="3" t="inlineStr">
        <is>
          <t>Sophie Martin</t>
        </is>
      </c>
      <c r="E18" s="3" t="inlineStr">
        <is>
          <t>04 98 48 69 93</t>
        </is>
      </c>
      <c r="F18" s="3" t="inlineStr">
        <is>
          <t>sophie.martin@nettoyage.fr</t>
        </is>
      </c>
      <c r="G18" s="3" t="inlineStr">
        <is>
          <t>Site Web</t>
        </is>
      </c>
      <c r="H18" s="6" t="inlineStr">
        <is>
          <t>Perdu</t>
        </is>
      </c>
      <c r="I18" s="4" t="inlineStr">
        <is>
          <t>Basse</t>
        </is>
      </c>
      <c r="J18" s="3" t="inlineStr">
        <is>
          <t>RDV Prévu</t>
        </is>
      </c>
      <c r="K18" s="2" t="inlineStr">
        <is>
          <t>18/12/2025</t>
        </is>
      </c>
      <c r="L18" s="5" t="n">
        <v>69000</v>
      </c>
      <c r="M18" s="3" t="inlineStr">
        <is>
          <t>Décision en comité</t>
        </is>
      </c>
      <c r="N18" s="3" t="inlineStr">
        <is>
          <t>Pierre Martin</t>
        </is>
      </c>
    </row>
    <row r="19">
      <c r="A19" s="2" t="n">
        <v>18</v>
      </c>
      <c r="B19" s="2" t="inlineStr">
        <is>
          <t>29/12/2025</t>
        </is>
      </c>
      <c r="C19" s="3" t="inlineStr">
        <is>
          <t>Fleuriste des Roses</t>
        </is>
      </c>
      <c r="D19" s="3" t="inlineStr">
        <is>
          <t>Nicolas Richard</t>
        </is>
      </c>
      <c r="E19" s="3" t="inlineStr">
        <is>
          <t>03 49 88 51 92</t>
        </is>
      </c>
      <c r="F19" s="3" t="inlineStr">
        <is>
          <t>nicolas.richard@fleuriste.fr</t>
        </is>
      </c>
      <c r="G19" s="3" t="inlineStr">
        <is>
          <t>LinkedIn</t>
        </is>
      </c>
      <c r="H19" s="8" t="inlineStr">
        <is>
          <t>Proposition Envoyée</t>
        </is>
      </c>
      <c r="I19" s="4" t="inlineStr">
        <is>
          <t>Basse</t>
        </is>
      </c>
      <c r="J19" s="3" t="inlineStr">
        <is>
          <t>Présentation Produit</t>
        </is>
      </c>
      <c r="K19" s="2" t="inlineStr">
        <is>
          <t>18/01/2026</t>
        </is>
      </c>
      <c r="L19" s="5" t="n">
        <v>62000</v>
      </c>
      <c r="M19" s="3" t="inlineStr">
        <is>
          <t>Décision en comité</t>
        </is>
      </c>
      <c r="N19" s="3" t="inlineStr">
        <is>
          <t>Pierre Martin</t>
        </is>
      </c>
    </row>
    <row r="20">
      <c r="A20" s="2" t="n">
        <v>19</v>
      </c>
      <c r="B20" s="2" t="inlineStr">
        <is>
          <t>08/01/2026</t>
        </is>
      </c>
      <c r="C20" s="3" t="inlineStr">
        <is>
          <t>Librairie du Centre</t>
        </is>
      </c>
      <c r="D20" s="3" t="inlineStr">
        <is>
          <t>Marie Martin</t>
        </is>
      </c>
      <c r="E20" s="3" t="inlineStr">
        <is>
          <t>03 83 51 29 34</t>
        </is>
      </c>
      <c r="F20" s="3" t="inlineStr">
        <is>
          <t>marie.martin@librairie.fr</t>
        </is>
      </c>
      <c r="G20" s="3" t="inlineStr">
        <is>
          <t>Email Marketing</t>
        </is>
      </c>
      <c r="H20" s="8" t="inlineStr">
        <is>
          <t>Négociation</t>
        </is>
      </c>
      <c r="I20" s="4" t="inlineStr">
        <is>
          <t>Basse</t>
        </is>
      </c>
      <c r="J20" s="3" t="inlineStr">
        <is>
          <t>Appeler</t>
        </is>
      </c>
      <c r="K20" s="2" t="inlineStr">
        <is>
          <t>03/02/2026</t>
        </is>
      </c>
      <c r="L20" s="5" t="n">
        <v>48000</v>
      </c>
      <c r="M20" s="3" t="inlineStr">
        <is>
          <t>Prix trop élevé</t>
        </is>
      </c>
      <c r="N20" s="3" t="inlineStr">
        <is>
          <t>Sophie Bernard</t>
        </is>
      </c>
    </row>
    <row r="21">
      <c r="A21" s="2" t="n">
        <v>20</v>
      </c>
      <c r="B21" s="2" t="inlineStr">
        <is>
          <t>04/11/2025</t>
        </is>
      </c>
      <c r="C21" s="3" t="inlineStr">
        <is>
          <t>Assurances Protec</t>
        </is>
      </c>
      <c r="D21" s="3" t="inlineStr">
        <is>
          <t>Isabelle Bernard</t>
        </is>
      </c>
      <c r="E21" s="3" t="inlineStr">
        <is>
          <t>05 87 14 28 96</t>
        </is>
      </c>
      <c r="F21" s="3" t="inlineStr">
        <is>
          <t>isabelle.bernard@assurances.fr</t>
        </is>
      </c>
      <c r="G21" s="3" t="inlineStr">
        <is>
          <t>Site Web</t>
        </is>
      </c>
      <c r="H21" s="3" t="inlineStr">
        <is>
          <t>Contacté</t>
        </is>
      </c>
      <c r="I21" s="4" t="inlineStr">
        <is>
          <t>Basse</t>
        </is>
      </c>
      <c r="J21" s="3" t="inlineStr">
        <is>
          <t>Présentation Produit</t>
        </is>
      </c>
      <c r="K21" s="2" t="inlineStr">
        <is>
          <t>11/11/2025</t>
        </is>
      </c>
      <c r="L21" s="5" t="n">
        <v>66000</v>
      </c>
      <c r="M21" s="3" t="inlineStr">
        <is>
          <t>Budget limité</t>
        </is>
      </c>
      <c r="N21" s="3" t="inlineStr">
        <is>
          <t>Jean Moreau</t>
        </is>
      </c>
    </row>
    <row r="23">
      <c r="A23" s="1" t="inlineStr">
        <is>
          <t>STATISTIQUES GLOBALES</t>
        </is>
      </c>
      <c r="B23" s="9" t="n"/>
      <c r="C23" s="9" t="n"/>
      <c r="D23" s="9" t="n"/>
    </row>
    <row r="24">
      <c r="A24" s="10" t="inlineStr">
        <is>
          <t>Total Prospects</t>
        </is>
      </c>
      <c r="B24" s="11">
        <f>COUNTA(C2:C21)</f>
        <v/>
      </c>
    </row>
    <row r="25">
      <c r="A25" s="10" t="inlineStr">
        <is>
          <t>Prospects Gagnés</t>
        </is>
      </c>
      <c r="B25" s="11">
        <f>COUNTIF(H2:H21,"Gagné")</f>
        <v/>
      </c>
    </row>
    <row r="26">
      <c r="A26" s="10" t="inlineStr">
        <is>
          <t>Prospects Perdus</t>
        </is>
      </c>
      <c r="B26" s="11">
        <f>COUNTIF(H2:H21,"Perdu")</f>
        <v/>
      </c>
    </row>
    <row r="27">
      <c r="A27" s="10" t="inlineStr">
        <is>
          <t>En Négociation</t>
        </is>
      </c>
      <c r="B27" s="11">
        <f>COUNTIF(H2:H21,"Négociation")</f>
        <v/>
      </c>
    </row>
    <row r="28">
      <c r="A28" s="10" t="inlineStr">
        <is>
          <t>Montant Total Potentiel</t>
        </is>
      </c>
      <c r="B28" s="12">
        <f>SUM(L2:L21)</f>
        <v/>
      </c>
    </row>
    <row r="29">
      <c r="A29" s="10" t="inlineStr">
        <is>
          <t>Taux de Conversion</t>
        </is>
      </c>
      <c r="B29" s="13">
        <f>IF(A24=0,0,B24/A24)</f>
        <v/>
      </c>
    </row>
  </sheetData>
  <mergeCells count="1">
    <mergeCell ref="A23:D23"/>
  </mergeCells>
  <dataValidations count="5">
    <dataValidation sqref="G2:G1000" showErrorMessage="1" showInputMessage="1" allowBlank="0" type="list">
      <formula1>"Site Web,Recommandation,LinkedIn,Salon Professionnel,Appel Direct,Email Marketing,Réseau"</formula1>
    </dataValidation>
    <dataValidation sqref="H2:H1000" showErrorMessage="1" showInputMessage="1" allowBlank="0" type="list">
      <formula1>"Nouveau,Contacté,Qualifié,Proposition Envoyée,Négociation,Gagné,Perdu"</formula1>
    </dataValidation>
    <dataValidation sqref="I2:I1000" showErrorMessage="1" showInputMessage="1" allowBlank="0" type="list">
      <formula1>"Haute,Moyenne,Basse"</formula1>
    </dataValidation>
    <dataValidation sqref="J2:J1000" showErrorMessage="1" showInputMessage="1" allowBlank="0" type="list">
      <formula1>"Appeler,Envoyer Devis,RDV Prévu,Relancer,Présentation Produit,Négocier Prix,Finaliser Contrat"</formula1>
    </dataValidation>
    <dataValidation sqref="N2:N1000" showErrorMessage="1" showInputMessage="1" allowBlank="0" type="list">
      <formula1>"Marie Dupont,Pierre Martin,Sophie Bernard,Jean Moreau"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4" t="inlineStr">
        <is>
          <t>TABLEAU DE BORD PROSPECTION</t>
        </is>
      </c>
    </row>
    <row r="3">
      <c r="A3" s="15" t="inlineStr">
        <is>
          <t>Répartition par Statut</t>
        </is>
      </c>
    </row>
    <row r="4">
      <c r="A4" s="16" t="inlineStr">
        <is>
          <t>Nouveau</t>
        </is>
      </c>
      <c r="B4" s="11">
        <f>COUNTIF('Suivi Prospection'!H:H,"Nouveau")</f>
        <v/>
      </c>
    </row>
    <row r="5">
      <c r="A5" s="16" t="inlineStr">
        <is>
          <t>Contacté</t>
        </is>
      </c>
      <c r="B5" s="11">
        <f>COUNTIF('Suivi Prospection'!H:H,"Contacté")</f>
        <v/>
      </c>
    </row>
    <row r="6">
      <c r="A6" s="16" t="inlineStr">
        <is>
          <t>Qualifié</t>
        </is>
      </c>
      <c r="B6" s="11">
        <f>COUNTIF('Suivi Prospection'!H:H,"Qualifié")</f>
        <v/>
      </c>
    </row>
    <row r="7">
      <c r="A7" s="16" t="inlineStr">
        <is>
          <t>Proposition Envoyée</t>
        </is>
      </c>
      <c r="B7" s="11">
        <f>COUNTIF('Suivi Prospection'!H:H,"Proposition Envoyée")</f>
        <v/>
      </c>
    </row>
    <row r="8">
      <c r="A8" s="16" t="inlineStr">
        <is>
          <t>Négociation</t>
        </is>
      </c>
      <c r="B8" s="11">
        <f>COUNTIF('Suivi Prospection'!H:H,"Négociation")</f>
        <v/>
      </c>
    </row>
    <row r="9">
      <c r="A9" s="16" t="inlineStr">
        <is>
          <t>Gagné</t>
        </is>
      </c>
      <c r="B9" s="11">
        <f>COUNTIF('Suivi Prospection'!H:H,"Gagné")</f>
        <v/>
      </c>
    </row>
    <row r="10">
      <c r="A10" s="16" t="inlineStr">
        <is>
          <t>Perdu</t>
        </is>
      </c>
      <c r="B10" s="11">
        <f>COUNTIF('Suivi Prospection'!H:H,"Perdu")</f>
        <v/>
      </c>
    </row>
    <row r="14">
      <c r="A14" s="15" t="inlineStr">
        <is>
          <t>Répartition par Priorité</t>
        </is>
      </c>
    </row>
    <row r="15">
      <c r="A15" s="16" t="inlineStr">
        <is>
          <t>Haute</t>
        </is>
      </c>
      <c r="B15" s="11">
        <f>COUNTIF('Suivi Prospection'!I:I,"Haute")</f>
        <v/>
      </c>
    </row>
    <row r="16">
      <c r="A16" s="16" t="inlineStr">
        <is>
          <t>Moyenne</t>
        </is>
      </c>
      <c r="B16" s="11">
        <f>COUNTIF('Suivi Prospection'!I:I,"Moyenne")</f>
        <v/>
      </c>
    </row>
    <row r="17">
      <c r="A17" s="16" t="inlineStr">
        <is>
          <t>Basse</t>
        </is>
      </c>
      <c r="B17" s="11">
        <f>COUNTIF('Suivi Prospection'!I:I,"Basse")</f>
        <v/>
      </c>
    </row>
    <row r="20">
      <c r="A20" s="15" t="inlineStr">
        <is>
          <t>Performance par Commercial</t>
        </is>
      </c>
    </row>
    <row r="21">
      <c r="A21" s="1" t="inlineStr">
        <is>
          <t>Commercial</t>
        </is>
      </c>
      <c r="B21" s="1" t="inlineStr">
        <is>
          <t>Prospects</t>
        </is>
      </c>
      <c r="C21" s="1" t="inlineStr">
        <is>
          <t>Gagnés</t>
        </is>
      </c>
    </row>
    <row r="22">
      <c r="A22" s="16" t="inlineStr">
        <is>
          <t>Marie Dupont</t>
        </is>
      </c>
      <c r="B22" s="11">
        <f>COUNTIF('Suivi Prospection'!N:N,"Marie Dupont")</f>
        <v/>
      </c>
      <c r="C22" s="11">
        <f>COUNTIFS('Suivi Prospection'!N:N,"Marie Dupont",'Suivi Prospection'!H:H,"Gagné")</f>
        <v/>
      </c>
    </row>
    <row r="23">
      <c r="A23" s="16" t="inlineStr">
        <is>
          <t>Pierre Martin</t>
        </is>
      </c>
      <c r="B23" s="11">
        <f>COUNTIF('Suivi Prospection'!N:N,"Pierre Martin")</f>
        <v/>
      </c>
      <c r="C23" s="11">
        <f>COUNTIFS('Suivi Prospection'!N:N,"Pierre Martin",'Suivi Prospection'!H:H,"Gagné")</f>
        <v/>
      </c>
    </row>
    <row r="24">
      <c r="A24" s="16" t="inlineStr">
        <is>
          <t>Sophie Bernard</t>
        </is>
      </c>
      <c r="B24" s="11">
        <f>COUNTIF('Suivi Prospection'!N:N,"Sophie Bernard")</f>
        <v/>
      </c>
      <c r="C24" s="11">
        <f>COUNTIFS('Suivi Prospection'!N:N,"Sophie Bernard",'Suivi Prospection'!H:H,"Gagné")</f>
        <v/>
      </c>
    </row>
    <row r="25">
      <c r="A25" s="16" t="inlineStr">
        <is>
          <t>Jean Moreau</t>
        </is>
      </c>
      <c r="B25" s="11">
        <f>COUNTIF('Suivi Prospection'!N:N,"Jean Moreau")</f>
        <v/>
      </c>
      <c r="C25" s="11">
        <f>COUNTIFS('Suivi Prospection'!N:N,"Jean Moreau",'Suivi Prospection'!H:H,"Gagné")</f>
        <v/>
      </c>
    </row>
  </sheetData>
  <mergeCells count="4">
    <mergeCell ref="A1:F1"/>
    <mergeCell ref="A3:B3"/>
    <mergeCell ref="A14:B14"/>
    <mergeCell ref="A20:C20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60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7" t="inlineStr">
        <is>
          <t>📋 MODE D'EMPLOI - SUIVI PROSPECTION COMMERCIALE</t>
        </is>
      </c>
    </row>
    <row r="2" ht="15" customHeight="1">
      <c r="A2" s="18" t="inlineStr"/>
    </row>
    <row r="3" ht="15" customHeight="1"/>
    <row r="4" ht="20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20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>
      <c r="A51" s="18" t="inlineStr">
        <is>
          <t xml:space="preserve">   5. Discussion prix → Statut 'Négociation'</t>
        </is>
      </c>
    </row>
    <row r="52" ht="15" customHeight="1">
      <c r="A52" s="18" t="inlineStr">
        <is>
          <t xml:space="preserve">   6. Signature → Statut 'Gagné' ✨</t>
        </is>
      </c>
    </row>
    <row r="53" ht="15" customHeight="1">
      <c r="A53" s="18" t="inlineStr">
        <is>
          <t xml:space="preserve">   7. Refus → Statut 'Perdu' (et noter pourquoi)</t>
        </is>
      </c>
    </row>
    <row r="54" ht="15" customHeight="1">
      <c r="A54" s="18" t="inlineStr"/>
    </row>
    <row r="55" ht="15" customHeight="1">
      <c r="A55" s="19" t="inlineStr">
        <is>
          <t>📞 SUIVI DES RELANCES :</t>
        </is>
      </c>
    </row>
    <row r="56" ht="15" customHeight="1">
      <c r="A56" s="18" t="inlineStr">
        <is>
          <t xml:space="preserve">   • Programmez toujours une 'Prochaine Action'</t>
        </is>
      </c>
    </row>
    <row r="57" ht="15" customHeight="1">
      <c r="A57" s="18" t="inlineStr">
        <is>
          <t xml:space="preserve">   • Fixez une 'Date Action' réaliste</t>
        </is>
      </c>
    </row>
    <row r="58" ht="15" customHeight="1">
      <c r="A58" s="18" t="inlineStr">
        <is>
          <t xml:space="preserve">   • Triez par date pour voir ce qui est urgent</t>
        </is>
      </c>
    </row>
    <row r="59" ht="15" customHeight="1">
      <c r="A59" s="18" t="inlineStr"/>
    </row>
    <row r="60" ht="15" customHeight="1">
      <c r="A60" s="18" t="inlineStr">
        <is>
          <t>🚀 Bon succès commercial !</t>
        </is>
      </c>
    </row>
  </sheetData>
  <mergeCells count="2">
    <mergeCell ref="A1:D1"/>
    <mergeCell ref="A2:D5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2026-01-30T15:02:58Z</dcterms:created>
  <dcterms:modified xmlns:dcterms="http://purl.org/dc/terms/" xmlns:xsi="http://www.w3.org/2001/XMLSchema-instance" xsi:type="dcterms:W3CDTF">2026-01-30T15:02:58Z</dcterms:modified>
</cp:coreProperties>
</file>